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450" yWindow="105" windowWidth="28755" windowHeight="12585" tabRatio="819" activeTab="1"/>
  </bookViews>
  <sheets>
    <sheet name="Объем и количество контейнеров" sheetId="1" r:id="rId1"/>
    <sheet name="Нормативы накопления" sheetId="8" r:id="rId2"/>
    <sheet name="СПРАВКА Данные по отходам" sheetId="4" r:id="rId3"/>
    <sheet name="Данные по контейнерам" sheetId="2" state="hidden" r:id="rId4"/>
    <sheet name="Лист1" sheetId="7" state="hidden" r:id="rId5"/>
    <sheet name="Лист3" sheetId="9" state="hidden" r:id="rId6"/>
    <sheet name="СПРАВКА Данные по нормативам" sheetId="10" r:id="rId7"/>
    <sheet name="Лист6" sheetId="13" state="hidden" r:id="rId8"/>
    <sheet name="Стоимость" sheetId="14" state="hidden" r:id="rId9"/>
  </sheets>
  <definedNames>
    <definedName name="_GoBack" localSheetId="2">'СПРАВКА Данные по отходам'!$D$50</definedName>
    <definedName name="_xlnm._FilterDatabase" localSheetId="4" hidden="1">Лист1!$B$1:$B$316</definedName>
    <definedName name="_xlnm._FilterDatabase" localSheetId="2" hidden="1">'СПРАВКА Данные по отходам'!$C$2:$C$47</definedName>
    <definedName name="_xlnm._FilterDatabase" localSheetId="8" hidden="1">Стоимость!$B$3:$B$37</definedName>
    <definedName name="Вместимость_контейнеров">'Данные по контейнерам'!$E$3:$E$30</definedName>
    <definedName name="Все_отходы">Лист1!$B$2:$B$58</definedName>
    <definedName name="Иные">'СПРАВКА Данные по отходам'!$E$3:$E$14</definedName>
    <definedName name="Контейнерный">'Данные по контейнерам'!$G$3:$G$4</definedName>
    <definedName name="_xlnm.Print_Area" localSheetId="1">'Нормативы накопления'!$E$2:$Q$30</definedName>
    <definedName name="_xlnm.Print_Area" localSheetId="0">'Объем и количество контейнеров'!$B$2:$O$27</definedName>
    <definedName name="Объекты">Лист6!$B$3:$B$37</definedName>
    <definedName name="Районы">Стоимость!$B$4:$B$37</definedName>
    <definedName name="Расчетное">Лист6!$C$3:$C$37</definedName>
    <definedName name="Тип">'СПРАВКА Данные по отходам'!$A$3:$A$4</definedName>
    <definedName name="ТКО">'СПРАВКА Данные по отходам'!$C$3:$C$47</definedName>
  </definedNames>
  <calcPr calcId="125725" refMode="R1C1"/>
</workbook>
</file>

<file path=xl/calcChain.xml><?xml version="1.0" encoding="utf-8"?>
<calcChain xmlns="http://schemas.openxmlformats.org/spreadsheetml/2006/main">
  <c r="K14" i="8"/>
  <c r="L14"/>
  <c r="N14" s="1"/>
  <c r="O14" s="1"/>
  <c r="Q14" s="1"/>
  <c r="P14"/>
  <c r="K15"/>
  <c r="K16"/>
  <c r="N16" i="1"/>
  <c r="O16" s="1"/>
  <c r="I16"/>
  <c r="N15"/>
  <c r="O15" s="1"/>
  <c r="I15"/>
  <c r="N14"/>
  <c r="O14" s="1"/>
  <c r="I14"/>
  <c r="P11" i="8"/>
  <c r="N12" i="1"/>
  <c r="O12" s="1"/>
  <c r="N13"/>
  <c r="O13" s="1"/>
  <c r="I11"/>
  <c r="K12" i="8"/>
  <c r="K13"/>
  <c r="K11"/>
  <c r="I12" i="1"/>
  <c r="I13"/>
  <c r="N11"/>
  <c r="O11" s="1"/>
  <c r="L11" i="8"/>
  <c r="N11" s="1"/>
  <c r="O11" s="1"/>
  <c r="Q11" l="1"/>
  <c r="B3" i="4"/>
  <c r="B4" s="1"/>
  <c r="B5" s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6"/>
  <c r="B37" s="1"/>
  <c r="B38" s="1"/>
  <c r="B39" s="1"/>
  <c r="B40" s="1"/>
  <c r="B41" s="1"/>
  <c r="B42" s="1"/>
  <c r="B43" s="1"/>
  <c r="B44" s="1"/>
  <c r="B45" s="1"/>
  <c r="B46" s="1"/>
  <c r="B47" s="1"/>
</calcChain>
</file>

<file path=xl/sharedStrings.xml><?xml version="1.0" encoding="utf-8"?>
<sst xmlns="http://schemas.openxmlformats.org/spreadsheetml/2006/main" count="391" uniqueCount="236">
  <si>
    <t>Объем и место накопления отходов</t>
  </si>
  <si>
    <t>№</t>
  </si>
  <si>
    <t>Фактический 
адрес объекта</t>
  </si>
  <si>
    <t>Адрес места накопления
 отходов</t>
  </si>
  <si>
    <t>Место накопления 
отходов</t>
  </si>
  <si>
    <t xml:space="preserve">Учет отходов в количественных показателях </t>
  </si>
  <si>
    <t>Количество 
накопителей, шт.</t>
  </si>
  <si>
    <t>Вместимость 
накопителей, м3</t>
  </si>
  <si>
    <t>Периодичность 
вывоза отходов</t>
  </si>
  <si>
    <t>Объем отходов 
м3/месяц</t>
  </si>
  <si>
    <t>Наименование</t>
  </si>
  <si>
    <t>Район</t>
  </si>
  <si>
    <t>Тип отходов</t>
  </si>
  <si>
    <t>Стоимость услуг по договору 
в месяц/руб. с НДС 20%</t>
  </si>
  <si>
    <t>Вместимость контейнеров</t>
  </si>
  <si>
    <t xml:space="preserve">Способ складирования </t>
  </si>
  <si>
    <t xml:space="preserve">Контейнерный </t>
  </si>
  <si>
    <t>Бесконтейнерный</t>
  </si>
  <si>
    <t>ТКО</t>
  </si>
  <si>
    <t>Код по ФККО</t>
  </si>
  <si>
    <t>Наименование 
объекта</t>
  </si>
  <si>
    <t>Способ 
складирования</t>
  </si>
  <si>
    <t>г. Болхов</t>
  </si>
  <si>
    <t>Болховский р-н</t>
  </si>
  <si>
    <t>г. Мценск</t>
  </si>
  <si>
    <t>Мценский р-н</t>
  </si>
  <si>
    <t>Верховский р-н</t>
  </si>
  <si>
    <t>Новосильский р-н</t>
  </si>
  <si>
    <t>Корсаковский р-н</t>
  </si>
  <si>
    <t>Новодеревеньковский р-н</t>
  </si>
  <si>
    <t>Залегощенский р-н</t>
  </si>
  <si>
    <t>г. Ливны</t>
  </si>
  <si>
    <t>Ливенский р-н</t>
  </si>
  <si>
    <t>Краснозоренский р-н</t>
  </si>
  <si>
    <t>Должанский р-н</t>
  </si>
  <si>
    <t>Глазуновский р-н</t>
  </si>
  <si>
    <t>Малоархангельский р-н</t>
  </si>
  <si>
    <t>Свердловский р-н</t>
  </si>
  <si>
    <t>Дмитровский р-н</t>
  </si>
  <si>
    <t>Кромской р-н</t>
  </si>
  <si>
    <t>Троснянский р-н</t>
  </si>
  <si>
    <t>Колпнянский р-н</t>
  </si>
  <si>
    <t>Покровский р-н</t>
  </si>
  <si>
    <t>Урицкий р-н</t>
  </si>
  <si>
    <t>Сосковский р-н</t>
  </si>
  <si>
    <t>Шаблыкинский р-н</t>
  </si>
  <si>
    <t>Знаменский р-н</t>
  </si>
  <si>
    <t>Хотынецкий р-н</t>
  </si>
  <si>
    <t>г. Орел (Советский р-н)</t>
  </si>
  <si>
    <t>Орловский р-н (прилегающий к Советскому)</t>
  </si>
  <si>
    <t>г. Орел (Заводской р-н)</t>
  </si>
  <si>
    <t>Орловский р-н (прилегающий к Заводскому)</t>
  </si>
  <si>
    <t>г. Орел (Северный р-н)</t>
  </si>
  <si>
    <t>Орловский р-н (прилегающий к Северному)</t>
  </si>
  <si>
    <t xml:space="preserve">г. Орел (Железнодорожный р-н) </t>
  </si>
  <si>
    <t>Орловский р-н (прилегающий к 
Железнодорожному)</t>
  </si>
  <si>
    <t>Иные</t>
  </si>
  <si>
    <t>Тип 
отходов</t>
  </si>
  <si>
    <t>Учет отходов по нормативу накопления отходов</t>
  </si>
  <si>
    <t>Расчетная единица в отношении которой установлен норматив</t>
  </si>
  <si>
    <t>Показатель расчетной единицы</t>
  </si>
  <si>
    <t>Объем отходов м3/мес</t>
  </si>
  <si>
    <t>Цена руб./м3, с НДС 20%</t>
  </si>
  <si>
    <t>Стоимость услуг по договору в месяц/ руб. с НДС20%</t>
  </si>
  <si>
    <t>1 сотрудник</t>
  </si>
  <si>
    <t>1 м² общей площади</t>
  </si>
  <si>
    <t>1 машино-место</t>
  </si>
  <si>
    <t>1 пассажир</t>
  </si>
  <si>
    <t>1 ребенок</t>
  </si>
  <si>
    <t>1 обучающийся</t>
  </si>
  <si>
    <t>1 место</t>
  </si>
  <si>
    <t>1 участник</t>
  </si>
  <si>
    <t>1 проживающий</t>
  </si>
  <si>
    <t xml:space="preserve">№ </t>
  </si>
  <si>
    <t>Наименование категории объекта</t>
  </si>
  <si>
    <t>Расчетная единица</t>
  </si>
  <si>
    <t>1.</t>
  </si>
  <si>
    <t>Административные здания, учреждения, конторы:</t>
  </si>
  <si>
    <t>научно-исследовательский, проектный институт и конструкторское бюро</t>
  </si>
  <si>
    <t>банк, финансовое учреждение</t>
  </si>
  <si>
    <t>отделение связи</t>
  </si>
  <si>
    <t>административное, офисное учреждение</t>
  </si>
  <si>
    <t>2.</t>
  </si>
  <si>
    <t>Предприятия торговли:</t>
  </si>
  <si>
    <t>продовольственный магазин</t>
  </si>
  <si>
    <t>1 кв. м общей площади</t>
  </si>
  <si>
    <t>промтоварный магазин</t>
  </si>
  <si>
    <t>павильон</t>
  </si>
  <si>
    <t>супермаркет (универмаг)</t>
  </si>
  <si>
    <t>рынок продовольственный</t>
  </si>
  <si>
    <t>рынок промтоварный</t>
  </si>
  <si>
    <t>3.</t>
  </si>
  <si>
    <t>Предприятия транспортной инфраструктуры:</t>
  </si>
  <si>
    <t>автомастерская, шиномонтажная мастерская, станция технического обслуживания</t>
  </si>
  <si>
    <t>автозаправочная станция</t>
  </si>
  <si>
    <t>гараж, парковка закрытого типа</t>
  </si>
  <si>
    <t>железнодорожный вокзал</t>
  </si>
  <si>
    <t>и автовокзал, аэропорт, речной порт</t>
  </si>
  <si>
    <t>4.</t>
  </si>
  <si>
    <t>Организации, осуществляющие образовательную деятельность, иные организации:</t>
  </si>
  <si>
    <t>дошкольная образовательная организация</t>
  </si>
  <si>
    <t>общеобразовательная  организация</t>
  </si>
  <si>
    <t>5.</t>
  </si>
  <si>
    <t>Культурно-развлекательные, спортивные учреждения:</t>
  </si>
  <si>
    <t>клуб, кинотеатр, концертный зал, театр, цирк</t>
  </si>
  <si>
    <t>библиотека, архив</t>
  </si>
  <si>
    <t>выставочный зал, музей</t>
  </si>
  <si>
    <t>спортивная арена, стадион</t>
  </si>
  <si>
    <t>спортивный клуб, центр, комплекс</t>
  </si>
  <si>
    <t>пансионат, дом отдыха, туристическая база</t>
  </si>
  <si>
    <t>6.</t>
  </si>
  <si>
    <t>Предприятия общественного питания:</t>
  </si>
  <si>
    <t>кафе, ресторан, бар, закусочная, столовая</t>
  </si>
  <si>
    <t>7.</t>
  </si>
  <si>
    <t>Предприятия службы быта:</t>
  </si>
  <si>
    <t>парикмахерская, косметический салон, салон красоты</t>
  </si>
  <si>
    <t>гостиница</t>
  </si>
  <si>
    <t>общежитие</t>
  </si>
  <si>
    <t>баня, сауна</t>
  </si>
  <si>
    <t>1 место или 1 посетитель</t>
  </si>
  <si>
    <t>8.</t>
  </si>
  <si>
    <t>Предприятия в сфере похоронных услуг:</t>
  </si>
  <si>
    <t>кладбище</t>
  </si>
  <si>
    <t>организация, оказывающая ритуальные услуги</t>
  </si>
  <si>
    <t>9.</t>
  </si>
  <si>
    <t>Садоводческий кооператив, садово-огородное товарищество</t>
  </si>
  <si>
    <t>1 участник (член)</t>
  </si>
  <si>
    <t>10.</t>
  </si>
  <si>
    <t>Гаражно-строительный кооператив</t>
  </si>
  <si>
    <t>Многоквартирный дом</t>
  </si>
  <si>
    <t>Индивидуальный жилой дом</t>
  </si>
  <si>
    <t>Норматив накопления,куб. м/год</t>
  </si>
  <si>
    <t>I. Объекты общественного назначения</t>
  </si>
  <si>
    <t>профессиональная образовательная организация и иная организация, осуществляющая образовательную деятельность</t>
  </si>
  <si>
    <r>
      <rPr>
        <sz val="12"/>
        <color theme="1"/>
        <rFont val="Times New Roman"/>
        <family val="1"/>
        <charset val="204"/>
      </rPr>
      <t>II.</t>
    </r>
    <r>
      <rPr>
        <sz val="7"/>
        <color theme="1"/>
        <rFont val="Times New Roman"/>
        <family val="1"/>
        <charset val="204"/>
      </rPr>
      <t> </t>
    </r>
    <r>
      <rPr>
        <sz val="12"/>
        <color theme="1"/>
        <rFont val="Times New Roman"/>
        <family val="1"/>
        <charset val="204"/>
      </rPr>
      <t>Домовладения</t>
    </r>
  </si>
  <si>
    <t>Тип объекта</t>
  </si>
  <si>
    <t>железнодорожный вокзал и автовокзал, аэропорт, речной порт</t>
  </si>
  <si>
    <t>(По кол-ву обучающ.) профессиональная образовательная организация и иная организация, осуществляющая образовательную деятельность</t>
  </si>
  <si>
    <t>(По кол-ву мест) профессиональная образовательная организация и иная организация, осуществляющая образовательную деятельность</t>
  </si>
  <si>
    <t>1 м2 общей площади</t>
  </si>
  <si>
    <t>Цена</t>
  </si>
  <si>
    <t xml:space="preserve">Территория образования </t>
  </si>
  <si>
    <t>Не ТКО</t>
  </si>
  <si>
    <t>Отходы</t>
  </si>
  <si>
    <t xml:space="preserve">ТКО </t>
  </si>
  <si>
    <t>Код</t>
  </si>
  <si>
    <t>От Регионального Оператора</t>
  </si>
  <si>
    <t>От Потребителя</t>
  </si>
  <si>
    <t>24 (пресс-компактор)</t>
  </si>
  <si>
    <t>-</t>
  </si>
  <si>
    <t>1 сoтрудник</t>
  </si>
  <si>
    <t>1 сотрyдник</t>
  </si>
  <si>
    <t>1 сотpудник</t>
  </si>
  <si>
    <t>1 м2 oбщей площади</t>
  </si>
  <si>
    <t>1 м2 общей плoщади</t>
  </si>
  <si>
    <t>1 м2 общей площaди</t>
  </si>
  <si>
    <t>1 м2 oбщeй площади</t>
  </si>
  <si>
    <t>1 м2 общeй площaди</t>
  </si>
  <si>
    <t>1 мaшино-место</t>
  </si>
  <si>
    <t>1 машинo-место</t>
  </si>
  <si>
    <t>1 обyчающийся</t>
  </si>
  <si>
    <t>1 мeсто</t>
  </si>
  <si>
    <t>1 местo</t>
  </si>
  <si>
    <t>1 м2 oбщeй плoщaди</t>
  </si>
  <si>
    <t>1 мecтo</t>
  </si>
  <si>
    <t>1 меcто</t>
  </si>
  <si>
    <t>1 м2 общей  площади</t>
  </si>
  <si>
    <t>1  место</t>
  </si>
  <si>
    <t xml:space="preserve"> 1 место</t>
  </si>
  <si>
    <t xml:space="preserve">1 место  </t>
  </si>
  <si>
    <t xml:space="preserve">1 место </t>
  </si>
  <si>
    <t xml:space="preserve">1 мeсто </t>
  </si>
  <si>
    <t>1 м2  oбщeй площади</t>
  </si>
  <si>
    <t>1 учaстник (член)</t>
  </si>
  <si>
    <t>1 прoживающий</t>
  </si>
  <si>
    <r>
      <t>Норматив накопления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 xml:space="preserve"> м3/год</t>
    </r>
  </si>
  <si>
    <t>отходы из жилищ несортированные (исключая крупногабаритные)</t>
  </si>
  <si>
    <t>отходы из жилищ крупногабаритные</t>
  </si>
  <si>
    <t>мусор и смет уличный</t>
  </si>
  <si>
    <t>мусор и смет от уборки парков, скверов, зон массового отдыха, набережных, пляжей и других объектов благоустройства</t>
  </si>
  <si>
    <t>отходы от уборки территорий кладбищ, колумбариев</t>
  </si>
  <si>
    <t>отходы от уборки прибордюрной зоны автомобильных дорог</t>
  </si>
  <si>
    <t xml:space="preserve">отходы с решеток станции снеготаяния   </t>
  </si>
  <si>
    <t xml:space="preserve">осадки очистки оборудования для снеготаяния с преимущественным содержанием диоксида кремния </t>
  </si>
  <si>
    <t>отходы снеготаяния с применением снегоплавильного оборудования, обезвоженные методом естественной сушки, малоопасные</t>
  </si>
  <si>
    <t>отходы снеготаяния с применением снегоплавильного оборудования, обезвоженные методом естественной сушки, практически неопасные</t>
  </si>
  <si>
    <t>растительные отходы при уходе за газонами, цветниками</t>
  </si>
  <si>
    <t>растительные отходы при уходе за древесно-кустарниковыми посадками</t>
  </si>
  <si>
    <t>мусор от офисных и бытовых помещений организаций несортированный (исключая крупногабаритный)</t>
  </si>
  <si>
    <t>мусор от офисных и бытовых помещений организаций практически неопасный</t>
  </si>
  <si>
    <t>мусор от бытовых помещений судов и прочих плавучих средств, не предназначенных для перевозки пассажиров</t>
  </si>
  <si>
    <t>отходы (мусор) от уборки пассажирских терминалов вокзалов, портов, аэропортов</t>
  </si>
  <si>
    <t>смет с территории железнодорожных вокзалов и перронов практически неопасный</t>
  </si>
  <si>
    <t>отходы (мусор) от уборки пассажирских вагонов железнодорожного подвижного состава</t>
  </si>
  <si>
    <t>отходы (мусор) от уборки пассажирских вагонов железнодорожного подвижного состава, не содержащие пищевые отходы</t>
  </si>
  <si>
    <t xml:space="preserve">отходы (мусор) от уборки электроподвижного состава метрополитена </t>
  </si>
  <si>
    <t>отходы (мусор) от уборки подвижного состава городского электрического транспорта</t>
  </si>
  <si>
    <t>отходы (мусор) от уборки подвижного состава автомобильного (автобусного) пассажирского транспорта</t>
  </si>
  <si>
    <t>мусор, смет и отходы бортового питания от уборки воздушных судов</t>
  </si>
  <si>
    <t>отходы (мусор) от уборки пассажирских судов</t>
  </si>
  <si>
    <t>особые судовые отходы</t>
  </si>
  <si>
    <t>багаж невостребованный</t>
  </si>
  <si>
    <t>отходы (мусор) от уборки территории и помещений объектов оптово-розничной торговли продовольственными товарами</t>
  </si>
  <si>
    <t>отходы (мусор) от уборки территории и помещений объектов оптово-розничной торговли промышленными товарами</t>
  </si>
  <si>
    <t xml:space="preserve">отходы объектов оптово-розничной торговли цветами и растениями, содержащие преимущественно растительные остатки </t>
  </si>
  <si>
    <t>отходы (мусор) от уборки помещений гостиниц, отелей и других мест временного проживания несортированные</t>
  </si>
  <si>
    <t>мусор от уборки помещений гостиниц, отелей и других мест временного проживания, содержащий преимущественно материалы, отходы которых отнесены к V классу опасности</t>
  </si>
  <si>
    <t>отходы (мусор) от уборки территории и помещений социально-реабилитационных учреждений</t>
  </si>
  <si>
    <t>отходы очистки воздуховодов вентиляционных систем гостиниц, отелей и других мест временного проживания</t>
  </si>
  <si>
    <t>отходы (мусор) от уборки территории и помещений учебно-воспитательных учреждений</t>
  </si>
  <si>
    <t>отходы (мусор) от уборки территории и помещений культурно-спортивных учреждений и зрелищных мероприятий</t>
  </si>
  <si>
    <t>отходы (мусор) от уборки помещений парикмахерских, салонов красоты, соляриев</t>
  </si>
  <si>
    <t xml:space="preserve">отходы ватных дисков, палочек, салфеток с остатками косметических средств </t>
  </si>
  <si>
    <t xml:space="preserve">отходы волос </t>
  </si>
  <si>
    <t>отходы от уборки бань, саун</t>
  </si>
  <si>
    <t>отходы от уборки бань, саун, содержащие остатки моющих средств</t>
  </si>
  <si>
    <t>остатки сортировки твердых коммунальных отходов при совместном сборе</t>
  </si>
  <si>
    <t>остатки сортировки твердых коммунальных отходов при  совместном сборе практически неопасные</t>
  </si>
  <si>
    <t>смет с территории предприятия малоопасный</t>
  </si>
  <si>
    <t>отходы (мусор) от уборки помещений нежилых религиозных зданий</t>
  </si>
  <si>
    <t>непищевые отходы (мусор) кухонь и организаций общественного питания практически неопасные</t>
  </si>
  <si>
    <t>смет с территории предприятия практически неопасный</t>
  </si>
  <si>
    <t>смет с территории гаража, автостоянки малоопасный</t>
  </si>
  <si>
    <t>смет с территории автозаправочной станции малоопасный</t>
  </si>
  <si>
    <t>отходы кухонь и организаций общественного питания несортированные прочие</t>
  </si>
  <si>
    <t>мусор и смет от уборки складских помещений малоопасный</t>
  </si>
  <si>
    <t>мусор и смет производственных помещений малоопасный</t>
  </si>
  <si>
    <t>мусор и смет от уборки складских помещений практически неопасный</t>
  </si>
  <si>
    <t>медицинские отходы класс А</t>
  </si>
  <si>
    <t>мусор и смет производственных помещений практически неопасный</t>
  </si>
  <si>
    <r>
      <t>Цена</t>
    </r>
    <r>
      <rPr>
        <vertAlign val="superscript"/>
        <sz val="14"/>
        <color theme="1"/>
        <rFont val="Times New Roman"/>
        <family val="1"/>
        <charset val="204"/>
      </rPr>
      <t xml:space="preserve">2 </t>
    </r>
    <r>
      <rPr>
        <sz val="14"/>
        <color theme="1"/>
        <rFont val="Times New Roman"/>
        <family val="1"/>
        <charset val="204"/>
      </rPr>
      <t xml:space="preserve">  руб./м3, 
с НДС 20%</t>
    </r>
  </si>
  <si>
    <r>
      <rPr>
        <vertAlign val="superscript"/>
        <sz val="9"/>
        <color theme="1"/>
        <rFont val="Times New Roman"/>
        <family val="1"/>
        <charset val="204"/>
      </rPr>
      <t xml:space="preserve">________________________________________________________________________________
1. </t>
    </r>
    <r>
      <rPr>
        <sz val="9"/>
        <color theme="1"/>
        <rFont val="Times New Roman"/>
        <family val="1"/>
        <charset val="204"/>
      </rPr>
      <t xml:space="preserve">В случае, если периодичность вывоза отходов определяется «по заявке», заявка передается Потребителем Региональному оператору одним из следующих способов: по телефону </t>
    </r>
    <r>
      <rPr>
        <b/>
        <i/>
        <sz val="9"/>
        <color theme="1"/>
        <rFont val="Times New Roman"/>
        <family val="1"/>
        <charset val="204"/>
      </rPr>
      <t>(4862)78-02-25, +79036370225 по электронной почте office@greenpark57.ru с понедельника по пятницу с 09ч.00мин. до 17ч.20мин.</t>
    </r>
    <r>
      <rPr>
        <sz val="9"/>
        <color theme="1"/>
        <rFont val="Times New Roman"/>
        <family val="1"/>
        <charset val="204"/>
      </rPr>
      <t xml:space="preserve"> Заявка должна содержать следующую обязательную информацию: номер договора, наименование потребителя, адрес места накопления отходов. Региональный оператор обеспечивает исполнение заявки в течение 3 (трех) рабочих дней с момента ее получения.  
</t>
    </r>
    <r>
      <rPr>
        <vertAlign val="super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 xml:space="preserve">. Цена определяется с учетом оборота иных, не относящихся к ТКО отходов на основании Территориальной схемы обращения с отходами, в том числе с твердыми коммунальными отходами, Орловской области в зависимости от территории их образования:
г. Орел (Советский, Северный, </t>
    </r>
    <r>
      <rPr>
        <b/>
        <i/>
        <sz val="9"/>
        <color theme="1"/>
        <rFont val="Times New Roman"/>
        <family val="1"/>
        <charset val="204"/>
      </rPr>
      <t>часть Заводского</t>
    </r>
    <r>
      <rPr>
        <sz val="9"/>
        <color theme="1"/>
        <rFont val="Times New Roman"/>
        <family val="1"/>
        <charset val="204"/>
      </rPr>
      <t>, Железнодорожный р-ны и прилегающие к ним территории Орловского района), Орловская область (Глазуновский, Малоархангельский, Свердловский, Дмитровский, Кромской, Троснянский, Колпнянский, Покровский р-ны) - 539,17 руб./м3, в т.ч. НДС;
г. Орел (</t>
    </r>
    <r>
      <rPr>
        <b/>
        <i/>
        <sz val="9"/>
        <color theme="1"/>
        <rFont val="Times New Roman"/>
        <family val="1"/>
        <charset val="204"/>
      </rPr>
      <t>часть Заводского р-на</t>
    </r>
    <r>
      <rPr>
        <sz val="9"/>
        <color theme="1"/>
        <rFont val="Times New Roman"/>
        <family val="1"/>
        <charset val="204"/>
      </rPr>
      <t xml:space="preserve"> и прилегающие к нему территории Орловского района), Орловская область (Урицкий, Сосковский, Шаблыкинский, Знаменский, Хотынецкий р-ны) - 539,17 руб./м3, в т.ч. НДС;
Орловская область (г. Болхов, Болховский р-н, г. Мценск, Мценский, Верховский, Новосильский, Корсаковский, Новодеревеньковский, Залегощенский р-ны) - 539,17 руб./м3, в т.ч. НДС;
Орловская область (г. Ливны, Ливенский, Должанский, Краснозоренский р-ны) - 539,17 руб./м3, в т.ч. НДС
</t>
    </r>
    <r>
      <rPr>
        <vertAlign val="superscript"/>
        <sz val="9"/>
        <color theme="1"/>
        <rFont val="Times New Roman"/>
        <family val="1"/>
        <charset val="204"/>
      </rPr>
      <t>3.</t>
    </r>
    <r>
      <rPr>
        <sz val="9"/>
        <color theme="1"/>
        <rFont val="Times New Roman"/>
        <family val="1"/>
        <charset val="204"/>
      </rPr>
      <t xml:space="preserve"> Норматив накопления определяется на основании Постановления Правительства Орловской области №221 от 21 мая 2018г
</t>
    </r>
  </si>
  <si>
    <r>
      <t>_______________________________</t>
    </r>
    <r>
      <rPr>
        <u/>
        <sz val="14"/>
        <color theme="1"/>
        <rFont val="Times New Roman"/>
        <family val="1"/>
        <charset val="204"/>
      </rPr>
      <t xml:space="preserve">/                 Ворожбит А.В.                                                </t>
    </r>
    <r>
      <rPr>
        <sz val="14"/>
        <color theme="1"/>
        <rFont val="Times New Roman"/>
        <family val="1"/>
        <charset val="204"/>
      </rPr>
      <t>МП.</t>
    </r>
  </si>
  <si>
    <r>
      <t xml:space="preserve"> _______________________/___________________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>МП.</t>
    </r>
  </si>
  <si>
    <r>
      <t>_______________________________</t>
    </r>
    <r>
      <rPr>
        <u/>
        <sz val="14"/>
        <color theme="1"/>
        <rFont val="Times New Roman"/>
        <family val="1"/>
        <charset val="204"/>
      </rPr>
      <t xml:space="preserve">/  Ворожбит А.В._____                                              </t>
    </r>
    <r>
      <rPr>
        <sz val="14"/>
        <color theme="1"/>
        <rFont val="Times New Roman"/>
        <family val="1"/>
        <charset val="204"/>
      </rPr>
      <t>МП.</t>
    </r>
  </si>
  <si>
    <r>
      <t xml:space="preserve"> _______________________________/______________________.                                                              </t>
    </r>
    <r>
      <rPr>
        <sz val="14"/>
        <color theme="1"/>
        <rFont val="Times New Roman"/>
        <family val="1"/>
        <charset val="204"/>
      </rPr>
      <t>МП.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</si>
</sst>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5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rgb="FF2D2D2D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  <font>
      <u/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0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4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/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0" fillId="0" borderId="0" xfId="0" applyBorder="1"/>
    <xf numFmtId="0" fontId="5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4" fillId="9" borderId="14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/>
    </xf>
    <xf numFmtId="0" fontId="4" fillId="10" borderId="14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" xfId="0" applyFont="1" applyBorder="1"/>
    <xf numFmtId="0" fontId="5" fillId="11" borderId="1" xfId="0" applyFont="1" applyFill="1" applyBorder="1"/>
    <xf numFmtId="0" fontId="5" fillId="0" borderId="1" xfId="0" applyFont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/>
    </xf>
    <xf numFmtId="0" fontId="5" fillId="15" borderId="1" xfId="0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5" fillId="0" borderId="0" xfId="0" applyFont="1"/>
    <xf numFmtId="0" fontId="16" fillId="0" borderId="0" xfId="0" applyFont="1"/>
    <xf numFmtId="0" fontId="16" fillId="0" borderId="0" xfId="0" applyFont="1" applyAlignment="1"/>
    <xf numFmtId="0" fontId="2" fillId="4" borderId="1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1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1" fontId="1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" fontId="21" fillId="0" borderId="1" xfId="1" applyNumberFormat="1" applyFont="1" applyBorder="1" applyAlignment="1" applyProtection="1">
      <alignment horizontal="center" vertical="center" wrapText="1"/>
    </xf>
    <xf numFmtId="0" fontId="22" fillId="0" borderId="0" xfId="0" applyFont="1"/>
    <xf numFmtId="0" fontId="1" fillId="16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9" fillId="7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6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5" fillId="0" borderId="1" xfId="0" applyFont="1" applyBorder="1" applyAlignment="1">
      <alignment horizontal="left" vertical="center" wrapText="1"/>
    </xf>
    <xf numFmtId="1" fontId="1" fillId="6" borderId="1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3" xfId="0" applyFont="1" applyBorder="1"/>
    <xf numFmtId="0" fontId="1" fillId="0" borderId="1" xfId="0" applyFont="1" applyBorder="1" applyAlignment="1">
      <alignment horizontal="left"/>
    </xf>
    <xf numFmtId="0" fontId="1" fillId="0" borderId="9" xfId="0" applyFont="1" applyBorder="1"/>
    <xf numFmtId="0" fontId="1" fillId="0" borderId="4" xfId="0" applyFont="1" applyBorder="1" applyAlignment="1">
      <alignment horizontal="left"/>
    </xf>
    <xf numFmtId="1" fontId="1" fillId="0" borderId="0" xfId="0" applyNumberFormat="1" applyFont="1" applyAlignment="1">
      <alignment horizontal="left" vertical="center"/>
    </xf>
    <xf numFmtId="0" fontId="1" fillId="0" borderId="8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8" fillId="0" borderId="0" xfId="0" applyFont="1" applyFill="1" applyBorder="1" applyAlignment="1">
      <alignment vertical="center" wrapText="1"/>
    </xf>
    <xf numFmtId="0" fontId="0" fillId="0" borderId="1" xfId="0" applyBorder="1"/>
    <xf numFmtId="0" fontId="1" fillId="0" borderId="20" xfId="0" applyFont="1" applyBorder="1"/>
    <xf numFmtId="0" fontId="1" fillId="0" borderId="20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1" fontId="24" fillId="0" borderId="1" xfId="1" applyNumberFormat="1" applyFont="1" applyBorder="1" applyAlignment="1" applyProtection="1">
      <alignment horizontal="center" vertical="center" wrapText="1"/>
    </xf>
    <xf numFmtId="2" fontId="15" fillId="0" borderId="1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1" fontId="24" fillId="0" borderId="0" xfId="1" applyNumberFormat="1" applyFont="1" applyBorder="1" applyAlignment="1" applyProtection="1">
      <alignment horizontal="center" vertical="center" wrapText="1"/>
    </xf>
    <xf numFmtId="2" fontId="15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" fontId="21" fillId="0" borderId="0" xfId="1" applyNumberFormat="1" applyFont="1" applyBorder="1" applyAlignment="1" applyProtection="1">
      <alignment horizontal="center" vertical="center" wrapText="1"/>
    </xf>
    <xf numFmtId="1" fontId="4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5" fillId="0" borderId="0" xfId="0" applyFont="1" applyBorder="1" applyAlignment="1"/>
    <xf numFmtId="0" fontId="15" fillId="0" borderId="0" xfId="0" applyFont="1" applyBorder="1"/>
    <xf numFmtId="2" fontId="15" fillId="0" borderId="4" xfId="0" applyNumberFormat="1" applyFont="1" applyBorder="1" applyAlignment="1">
      <alignment horizontal="center" vertical="center"/>
    </xf>
    <xf numFmtId="2" fontId="15" fillId="0" borderId="7" xfId="0" applyNumberFormat="1" applyFont="1" applyBorder="1" applyAlignment="1">
      <alignment horizontal="center" vertical="center"/>
    </xf>
    <xf numFmtId="2" fontId="15" fillId="0" borderId="5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18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0" borderId="14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13" borderId="2" xfId="0" applyFont="1" applyFill="1" applyBorder="1" applyAlignment="1">
      <alignment horizontal="center"/>
    </xf>
    <xf numFmtId="0" fontId="5" fillId="13" borderId="3" xfId="0" applyFont="1" applyFill="1" applyBorder="1" applyAlignment="1">
      <alignment horizontal="center"/>
    </xf>
    <xf numFmtId="0" fontId="5" fillId="12" borderId="1" xfId="0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764927</xdr:colOff>
      <xdr:row>1</xdr:row>
      <xdr:rowOff>104775</xdr:rowOff>
    </xdr:from>
    <xdr:ext cx="4859535" cy="795474"/>
    <xdr:sp macro="" textlink="">
      <xdr:nvSpPr>
        <xdr:cNvPr id="2" name="TextBox 1"/>
        <xdr:cNvSpPr txBox="1"/>
      </xdr:nvSpPr>
      <xdr:spPr>
        <a:xfrm>
          <a:off x="9566027" y="342900"/>
          <a:ext cx="4859535" cy="7954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r"/>
          <a:r>
            <a:rPr lang="ru-RU" sz="12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№1</a:t>
          </a:r>
          <a:br>
            <a:rPr lang="ru-RU" sz="12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ru-RU" sz="12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к Договору на оказание услуг по обращению</a:t>
          </a:r>
        </a:p>
        <a:p>
          <a:pPr algn="r"/>
          <a:r>
            <a:rPr lang="ru-RU" sz="12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с твёрдыми коммунальными отходами №___ «____»__________2019г.</a:t>
          </a:r>
        </a:p>
        <a:p>
          <a:pPr algn="r"/>
          <a:endParaRPr lang="ru-RU" sz="1100"/>
        </a:p>
      </xdr:txBody>
    </xdr:sp>
    <xdr:clientData/>
  </xdr:oneCellAnchor>
  <xdr:oneCellAnchor>
    <xdr:from>
      <xdr:col>4</xdr:col>
      <xdr:colOff>729457</xdr:colOff>
      <xdr:row>5</xdr:row>
      <xdr:rowOff>8996</xdr:rowOff>
    </xdr:from>
    <xdr:ext cx="11064889" cy="431465"/>
    <xdr:sp macro="" textlink="">
      <xdr:nvSpPr>
        <xdr:cNvPr id="4" name="TextBox 3"/>
        <xdr:cNvSpPr txBox="1"/>
      </xdr:nvSpPr>
      <xdr:spPr>
        <a:xfrm>
          <a:off x="4211374" y="1278996"/>
          <a:ext cx="11064889" cy="4314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Таблица 1. (заполняется для Потребителя, учет отходов которых производится исходя из количества и объема контейнеров для складирования ТКО и иных отходов)</a:t>
          </a:r>
        </a:p>
        <a:p>
          <a:endParaRPr lang="ru-RU" sz="1050"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68790</xdr:colOff>
      <xdr:row>2</xdr:row>
      <xdr:rowOff>170392</xdr:rowOff>
    </xdr:from>
    <xdr:to>
      <xdr:col>3</xdr:col>
      <xdr:colOff>87841</xdr:colOff>
      <xdr:row>7</xdr:row>
      <xdr:rowOff>62443</xdr:rowOff>
    </xdr:to>
    <xdr:sp macro="" textlink="">
      <xdr:nvSpPr>
        <xdr:cNvPr id="4" name="Прямоугольник 3"/>
        <xdr:cNvSpPr/>
      </xdr:nvSpPr>
      <xdr:spPr>
        <a:xfrm>
          <a:off x="68790" y="551392"/>
          <a:ext cx="2432051" cy="1066801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ru-RU" sz="1100">
              <a:latin typeface="Times New Roman" pitchFamily="18" charset="0"/>
              <a:cs typeface="Times New Roman" pitchFamily="18" charset="0"/>
            </a:rPr>
            <a:t>Перед началом заполнения выберите тип объекта из списка</a:t>
          </a:r>
        </a:p>
      </xdr:txBody>
    </xdr:sp>
    <xdr:clientData/>
  </xdr:twoCellAnchor>
  <xdr:oneCellAnchor>
    <xdr:from>
      <xdr:col>6</xdr:col>
      <xdr:colOff>1114425</xdr:colOff>
      <xdr:row>6</xdr:row>
      <xdr:rowOff>19050</xdr:rowOff>
    </xdr:from>
    <xdr:ext cx="9376478" cy="298800"/>
    <xdr:sp macro="" textlink="">
      <xdr:nvSpPr>
        <xdr:cNvPr id="7" name="TextBox 6"/>
        <xdr:cNvSpPr txBox="1"/>
      </xdr:nvSpPr>
      <xdr:spPr>
        <a:xfrm>
          <a:off x="4991100" y="1162050"/>
          <a:ext cx="9376478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Таблица 2. (заполняется для Потребителя, учет отходов которых производится исходя из нормативов накопления ТКО)</a:t>
          </a:r>
          <a:endParaRPr lang="ru-RU" sz="14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1002661</xdr:colOff>
      <xdr:row>1</xdr:row>
      <xdr:rowOff>100012</xdr:rowOff>
    </xdr:from>
    <xdr:ext cx="5638596" cy="883960"/>
    <xdr:sp macro="" textlink="">
      <xdr:nvSpPr>
        <xdr:cNvPr id="6" name="TextBox 5"/>
        <xdr:cNvSpPr txBox="1"/>
      </xdr:nvSpPr>
      <xdr:spPr>
        <a:xfrm>
          <a:off x="11932599" y="290512"/>
          <a:ext cx="5638596" cy="8839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r"/>
          <a: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№1</a:t>
          </a:r>
          <a:b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к Договору на оказание услуг по обращению</a:t>
          </a:r>
        </a:p>
        <a:p>
          <a:pPr algn="r"/>
          <a: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с твёрдыми коммунальными отходами №___ «____»__________2019г.</a:t>
          </a:r>
        </a:p>
        <a:p>
          <a:pPr algn="r"/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ПЕЧАТЬ">
    <tabColor rgb="FF00B0F0"/>
  </sheetPr>
  <dimension ref="B1:P27"/>
  <sheetViews>
    <sheetView topLeftCell="A3" zoomScale="90" zoomScaleNormal="90" zoomScalePageLayoutView="70" workbookViewId="0">
      <selection activeCell="D27" sqref="D27:O27"/>
    </sheetView>
  </sheetViews>
  <sheetFormatPr defaultRowHeight="18.75"/>
  <cols>
    <col min="1" max="1" width="6.140625" style="39" customWidth="1"/>
    <col min="2" max="2" width="3.140625" style="39" bestFit="1" customWidth="1"/>
    <col min="3" max="3" width="24" style="39" customWidth="1"/>
    <col min="4" max="4" width="18.85546875" style="39" customWidth="1"/>
    <col min="5" max="5" width="25" style="39" customWidth="1"/>
    <col min="6" max="6" width="17.7109375" style="39" customWidth="1"/>
    <col min="7" max="7" width="12.5703125" style="39" customWidth="1"/>
    <col min="8" max="8" width="44.5703125" style="39" customWidth="1"/>
    <col min="9" max="9" width="29.28515625" style="39" customWidth="1"/>
    <col min="10" max="10" width="18" style="39" bestFit="1" customWidth="1"/>
    <col min="11" max="11" width="20" style="39" customWidth="1"/>
    <col min="12" max="12" width="19.140625" style="39" customWidth="1"/>
    <col min="13" max="13" width="15.85546875" style="39" customWidth="1"/>
    <col min="14" max="14" width="16" style="39" bestFit="1" customWidth="1"/>
    <col min="15" max="15" width="17.140625" style="39" customWidth="1"/>
    <col min="16" max="16" width="9.140625" style="39"/>
    <col min="17" max="17" width="4.140625" style="39" customWidth="1"/>
    <col min="18" max="16384" width="9.140625" style="39"/>
  </cols>
  <sheetData>
    <row r="1" spans="2:16" ht="20.25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</row>
    <row r="2" spans="2:16" ht="20.25"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</row>
    <row r="3" spans="2:16" ht="20.25"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2:16" ht="20.25"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2:16" ht="20.25"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</row>
    <row r="6" spans="2:16" ht="20.25"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</row>
    <row r="7" spans="2:16" ht="20.25"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2:16" ht="20.25">
      <c r="B8" s="137" t="s">
        <v>0</v>
      </c>
      <c r="C8" s="138"/>
      <c r="D8" s="138"/>
      <c r="E8" s="138"/>
      <c r="F8" s="139"/>
      <c r="G8" s="140" t="s">
        <v>57</v>
      </c>
      <c r="H8" s="142" t="s">
        <v>10</v>
      </c>
      <c r="I8" s="140" t="s">
        <v>19</v>
      </c>
      <c r="J8" s="137" t="s">
        <v>5</v>
      </c>
      <c r="K8" s="138"/>
      <c r="L8" s="138"/>
      <c r="M8" s="138"/>
      <c r="N8" s="138"/>
      <c r="O8" s="139"/>
      <c r="P8" s="62"/>
    </row>
    <row r="9" spans="2:16" ht="37.5">
      <c r="B9" s="142" t="s">
        <v>1</v>
      </c>
      <c r="C9" s="140" t="s">
        <v>20</v>
      </c>
      <c r="D9" s="114" t="s">
        <v>2</v>
      </c>
      <c r="E9" s="146" t="s">
        <v>3</v>
      </c>
      <c r="F9" s="139"/>
      <c r="G9" s="143"/>
      <c r="H9" s="143"/>
      <c r="I9" s="144"/>
      <c r="J9" s="140" t="s">
        <v>6</v>
      </c>
      <c r="K9" s="140" t="s">
        <v>7</v>
      </c>
      <c r="L9" s="140" t="s">
        <v>8</v>
      </c>
      <c r="M9" s="140" t="s">
        <v>9</v>
      </c>
      <c r="N9" s="140" t="s">
        <v>230</v>
      </c>
      <c r="O9" s="140" t="s">
        <v>13</v>
      </c>
      <c r="P9" s="62"/>
    </row>
    <row r="10" spans="2:16" ht="56.25">
      <c r="B10" s="141"/>
      <c r="C10" s="141"/>
      <c r="D10" s="115" t="s">
        <v>11</v>
      </c>
      <c r="E10" s="116" t="s">
        <v>4</v>
      </c>
      <c r="F10" s="116" t="s">
        <v>21</v>
      </c>
      <c r="G10" s="141"/>
      <c r="H10" s="141"/>
      <c r="I10" s="145"/>
      <c r="J10" s="141"/>
      <c r="K10" s="141"/>
      <c r="L10" s="141"/>
      <c r="M10" s="141"/>
      <c r="N10" s="141"/>
      <c r="O10" s="141"/>
      <c r="P10" s="62"/>
    </row>
    <row r="11" spans="2:16" ht="20.25">
      <c r="B11" s="142">
        <v>1</v>
      </c>
      <c r="C11" s="140"/>
      <c r="D11" s="147"/>
      <c r="E11" s="140"/>
      <c r="F11" s="140"/>
      <c r="G11" s="116"/>
      <c r="H11" s="82"/>
      <c r="I11" s="117" t="e">
        <f>VLOOKUP(H11,Лист1!$B$2:$C$142,2,FALSE)</f>
        <v>#N/A</v>
      </c>
      <c r="J11" s="142"/>
      <c r="K11" s="142"/>
      <c r="L11" s="140"/>
      <c r="M11" s="134"/>
      <c r="N11" s="118" t="e">
        <f>IF(G11="ТКО",Стоимость!$H$4,VLOOKUP(D11,Стоимость!$B$4:$C$37,2,FALSE))</f>
        <v>#N/A</v>
      </c>
      <c r="O11" s="118" t="e">
        <f>ROUND(M11,2)*ROUND(N11,2)</f>
        <v>#N/A</v>
      </c>
      <c r="P11" s="62"/>
    </row>
    <row r="12" spans="2:16" ht="20.25">
      <c r="B12" s="143"/>
      <c r="C12" s="144"/>
      <c r="D12" s="148"/>
      <c r="E12" s="144"/>
      <c r="F12" s="144"/>
      <c r="G12" s="116"/>
      <c r="H12" s="82"/>
      <c r="I12" s="117" t="e">
        <f>VLOOKUP(H12,Лист1!$B$2:$C$142,2,FALSE)</f>
        <v>#N/A</v>
      </c>
      <c r="J12" s="143"/>
      <c r="K12" s="143"/>
      <c r="L12" s="144"/>
      <c r="M12" s="135"/>
      <c r="N12" s="118" t="e">
        <f>IF(G12="ТКО",Стоимость!$H$4,VLOOKUP(D12,Стоимость!$B$4:$C$37,2,FALSE))</f>
        <v>#N/A</v>
      </c>
      <c r="O12" s="118" t="e">
        <f t="shared" ref="O12:O13" si="0">ROUND(M12,2)*ROUND(N12,2)</f>
        <v>#N/A</v>
      </c>
      <c r="P12" s="62"/>
    </row>
    <row r="13" spans="2:16" ht="20.25">
      <c r="B13" s="141"/>
      <c r="C13" s="145"/>
      <c r="D13" s="149"/>
      <c r="E13" s="145"/>
      <c r="F13" s="145"/>
      <c r="G13" s="116"/>
      <c r="H13" s="82"/>
      <c r="I13" s="117" t="e">
        <f>VLOOKUP(H13,Лист1!$B$2:$C$142,2,FALSE)</f>
        <v>#N/A</v>
      </c>
      <c r="J13" s="141"/>
      <c r="K13" s="141"/>
      <c r="L13" s="145"/>
      <c r="M13" s="136"/>
      <c r="N13" s="118" t="e">
        <f>IF(G13="ТКО",Стоимость!$H$4,VLOOKUP(D13,Стоимость!$B$4:$C$37,2,FALSE))</f>
        <v>#N/A</v>
      </c>
      <c r="O13" s="118" t="e">
        <f t="shared" si="0"/>
        <v>#N/A</v>
      </c>
      <c r="P13" s="62"/>
    </row>
    <row r="14" spans="2:16" ht="20.25">
      <c r="B14" s="142">
        <v>2</v>
      </c>
      <c r="C14" s="140"/>
      <c r="D14" s="147"/>
      <c r="E14" s="140"/>
      <c r="F14" s="140"/>
      <c r="G14" s="116"/>
      <c r="H14" s="82"/>
      <c r="I14" s="117" t="e">
        <f>VLOOKUP(H14,Лист1!$B$2:$C$142,2,FALSE)</f>
        <v>#N/A</v>
      </c>
      <c r="J14" s="142"/>
      <c r="K14" s="142"/>
      <c r="L14" s="140"/>
      <c r="M14" s="134"/>
      <c r="N14" s="118" t="e">
        <f>IF(G14="ТКО",Стоимость!$H$4,VLOOKUP(D14,Стоимость!$B$4:$C$37,2,FALSE))</f>
        <v>#N/A</v>
      </c>
      <c r="O14" s="118" t="e">
        <f>ROUND(M14,2)*ROUND(N14,2)</f>
        <v>#N/A</v>
      </c>
      <c r="P14" s="62"/>
    </row>
    <row r="15" spans="2:16" ht="20.25">
      <c r="B15" s="143"/>
      <c r="C15" s="144"/>
      <c r="D15" s="148"/>
      <c r="E15" s="144"/>
      <c r="F15" s="144"/>
      <c r="G15" s="116"/>
      <c r="H15" s="82"/>
      <c r="I15" s="117" t="e">
        <f>VLOOKUP(H15,Лист1!$B$2:$C$142,2,FALSE)</f>
        <v>#N/A</v>
      </c>
      <c r="J15" s="143"/>
      <c r="K15" s="143"/>
      <c r="L15" s="144"/>
      <c r="M15" s="135"/>
      <c r="N15" s="118" t="e">
        <f>IF(G15="ТКО",Стоимость!$H$4,VLOOKUP(D15,Стоимость!$B$4:$C$37,2,FALSE))</f>
        <v>#N/A</v>
      </c>
      <c r="O15" s="118" t="e">
        <f t="shared" ref="O15:O16" si="1">ROUND(M15,2)*ROUND(N15,2)</f>
        <v>#N/A</v>
      </c>
      <c r="P15" s="62"/>
    </row>
    <row r="16" spans="2:16" ht="20.25">
      <c r="B16" s="141"/>
      <c r="C16" s="145"/>
      <c r="D16" s="149"/>
      <c r="E16" s="145"/>
      <c r="F16" s="145"/>
      <c r="G16" s="116"/>
      <c r="H16" s="82"/>
      <c r="I16" s="117" t="e">
        <f>VLOOKUP(H16,Лист1!$B$2:$C$142,2,FALSE)</f>
        <v>#N/A</v>
      </c>
      <c r="J16" s="141"/>
      <c r="K16" s="141"/>
      <c r="L16" s="145"/>
      <c r="M16" s="136"/>
      <c r="N16" s="118" t="e">
        <f>IF(G16="ТКО",Стоимость!$H$4,VLOOKUP(D16,Стоимость!$B$4:$C$37,2,FALSE))</f>
        <v>#N/A</v>
      </c>
      <c r="O16" s="118" t="e">
        <f t="shared" si="1"/>
        <v>#N/A</v>
      </c>
      <c r="P16" s="62"/>
    </row>
    <row r="17" spans="2:16" ht="20.25">
      <c r="B17" s="119"/>
      <c r="C17" s="120"/>
      <c r="D17" s="120"/>
      <c r="E17" s="120"/>
      <c r="F17" s="120"/>
      <c r="G17" s="120"/>
      <c r="H17" s="121"/>
      <c r="I17" s="122"/>
      <c r="J17" s="119"/>
      <c r="K17" s="119"/>
      <c r="L17" s="120"/>
      <c r="M17" s="123"/>
      <c r="N17" s="123"/>
      <c r="O17" s="123"/>
      <c r="P17" s="62"/>
    </row>
    <row r="18" spans="2:16" ht="20.25">
      <c r="B18" s="119"/>
      <c r="C18" s="120"/>
      <c r="D18" s="120"/>
      <c r="E18" s="120"/>
      <c r="F18" s="120"/>
      <c r="G18" s="120"/>
      <c r="H18" s="121"/>
      <c r="I18" s="122"/>
      <c r="J18" s="119"/>
      <c r="K18" s="119"/>
      <c r="L18" s="120"/>
      <c r="M18" s="123"/>
      <c r="N18" s="123"/>
      <c r="O18" s="123"/>
      <c r="P18" s="62"/>
    </row>
    <row r="19" spans="2:16" ht="20.25"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</row>
    <row r="20" spans="2:16" ht="20.25">
      <c r="B20" s="62"/>
      <c r="C20" s="62"/>
      <c r="D20" s="62"/>
      <c r="E20" s="162" t="s">
        <v>146</v>
      </c>
      <c r="F20" s="163"/>
      <c r="G20" s="163"/>
      <c r="H20" s="164"/>
      <c r="I20" s="162" t="s">
        <v>147</v>
      </c>
      <c r="J20" s="163"/>
      <c r="K20" s="163"/>
      <c r="L20" s="163"/>
      <c r="M20" s="164"/>
      <c r="N20" s="132"/>
      <c r="O20" s="132"/>
      <c r="P20" s="62"/>
    </row>
    <row r="21" spans="2:16" ht="20.25" customHeight="1">
      <c r="B21" s="62"/>
      <c r="C21" s="62"/>
      <c r="D21" s="62"/>
      <c r="E21" s="147" t="s">
        <v>232</v>
      </c>
      <c r="F21" s="150"/>
      <c r="G21" s="150"/>
      <c r="H21" s="151"/>
      <c r="I21" s="159" t="s">
        <v>233</v>
      </c>
      <c r="J21" s="160"/>
      <c r="K21" s="160"/>
      <c r="L21" s="160"/>
      <c r="M21" s="161"/>
      <c r="N21" s="131"/>
      <c r="O21" s="131"/>
      <c r="P21" s="62"/>
    </row>
    <row r="22" spans="2:16" ht="20.25">
      <c r="B22" s="62"/>
      <c r="C22" s="62"/>
      <c r="D22" s="62"/>
      <c r="E22" s="152"/>
      <c r="F22" s="153"/>
      <c r="G22" s="153"/>
      <c r="H22" s="154"/>
      <c r="I22" s="159"/>
      <c r="J22" s="160"/>
      <c r="K22" s="160"/>
      <c r="L22" s="160"/>
      <c r="M22" s="161"/>
      <c r="N22" s="131"/>
      <c r="O22" s="131"/>
      <c r="P22" s="62"/>
    </row>
    <row r="23" spans="2:16" ht="20.25">
      <c r="B23" s="62"/>
      <c r="C23" s="62"/>
      <c r="D23" s="62"/>
      <c r="E23" s="152"/>
      <c r="F23" s="153"/>
      <c r="G23" s="153"/>
      <c r="H23" s="154"/>
      <c r="I23" s="159"/>
      <c r="J23" s="160"/>
      <c r="K23" s="160"/>
      <c r="L23" s="160"/>
      <c r="M23" s="161"/>
      <c r="N23" s="131"/>
      <c r="O23" s="131"/>
      <c r="P23" s="62"/>
    </row>
    <row r="24" spans="2:16">
      <c r="E24" s="155"/>
      <c r="F24" s="156"/>
      <c r="G24" s="156"/>
      <c r="H24" s="157"/>
      <c r="I24" s="159"/>
      <c r="J24" s="160"/>
      <c r="K24" s="160"/>
      <c r="L24" s="160"/>
      <c r="M24" s="161"/>
      <c r="N24" s="130"/>
      <c r="O24" s="131"/>
    </row>
    <row r="25" spans="2:16">
      <c r="O25" s="133"/>
    </row>
    <row r="27" spans="2:16" ht="135" customHeight="1">
      <c r="D27" s="158" t="s">
        <v>231</v>
      </c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</row>
  </sheetData>
  <dataConsolidate/>
  <mergeCells count="37">
    <mergeCell ref="E21:H24"/>
    <mergeCell ref="D27:O27"/>
    <mergeCell ref="I21:M24"/>
    <mergeCell ref="I20:M20"/>
    <mergeCell ref="J14:J16"/>
    <mergeCell ref="K14:K16"/>
    <mergeCell ref="L14:L16"/>
    <mergeCell ref="M14:M16"/>
    <mergeCell ref="E20:H20"/>
    <mergeCell ref="B14:B16"/>
    <mergeCell ref="C14:C16"/>
    <mergeCell ref="D14:D16"/>
    <mergeCell ref="E14:E16"/>
    <mergeCell ref="F14:F16"/>
    <mergeCell ref="B11:B13"/>
    <mergeCell ref="C11:C13"/>
    <mergeCell ref="D11:D13"/>
    <mergeCell ref="E11:E13"/>
    <mergeCell ref="F11:F13"/>
    <mergeCell ref="I8:I10"/>
    <mergeCell ref="G8:G10"/>
    <mergeCell ref="H8:H10"/>
    <mergeCell ref="B8:F8"/>
    <mergeCell ref="E9:F9"/>
    <mergeCell ref="C9:C10"/>
    <mergeCell ref="B9:B10"/>
    <mergeCell ref="M11:M13"/>
    <mergeCell ref="J8:O8"/>
    <mergeCell ref="J9:J10"/>
    <mergeCell ref="K9:K10"/>
    <mergeCell ref="L9:L10"/>
    <mergeCell ref="M9:M10"/>
    <mergeCell ref="N9:N10"/>
    <mergeCell ref="O9:O10"/>
    <mergeCell ref="J11:J13"/>
    <mergeCell ref="K11:K13"/>
    <mergeCell ref="L11:L13"/>
  </mergeCells>
  <conditionalFormatting sqref="I11:I18 N11:O18">
    <cfRule type="containsErrors" dxfId="2" priority="2">
      <formula>ISERROR(I11)</formula>
    </cfRule>
  </conditionalFormatting>
  <dataValidations count="5">
    <dataValidation type="list" allowBlank="1" showInputMessage="1" showErrorMessage="1" sqref="H11:H18">
      <formula1>INDIRECT(G11)</formula1>
    </dataValidation>
    <dataValidation type="list" allowBlank="1" showInputMessage="1" showErrorMessage="1" sqref="K11:K18">
      <formula1>Вместимость_контейнеров</formula1>
    </dataValidation>
    <dataValidation type="list" allowBlank="1" showInputMessage="1" showErrorMessage="1" sqref="F11:F18">
      <formula1>Контейнерный</formula1>
    </dataValidation>
    <dataValidation type="list" allowBlank="1" showInputMessage="1" showErrorMessage="1" sqref="G11:G18">
      <formula1>Тип</formula1>
    </dataValidation>
    <dataValidation type="list" allowBlank="1" showInputMessage="1" showErrorMessage="1" sqref="D11 D14">
      <formula1>Районы</formula1>
    </dataValidation>
  </dataValidations>
  <printOptions horizontalCentered="1"/>
  <pageMargins left="0" right="0" top="0" bottom="0" header="0.31496062992125984" footer="0"/>
  <pageSetup paperSize="9" scale="50" orientation="landscape" r:id="rId1"/>
  <colBreaks count="1" manualBreakCount="1">
    <brk id="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B7:Q30"/>
  <sheetViews>
    <sheetView tabSelected="1" zoomScale="80" zoomScaleNormal="80" workbookViewId="0">
      <selection activeCell="R15" sqref="R15"/>
    </sheetView>
  </sheetViews>
  <sheetFormatPr defaultRowHeight="15"/>
  <cols>
    <col min="2" max="2" width="2.140625" hidden="1" customWidth="1"/>
    <col min="3" max="3" width="27" customWidth="1"/>
    <col min="4" max="4" width="4.7109375" customWidth="1"/>
    <col min="5" max="5" width="3.140625" bestFit="1" customWidth="1"/>
    <col min="6" max="6" width="19.140625" customWidth="1"/>
    <col min="7" max="7" width="21.42578125" customWidth="1"/>
    <col min="8" max="8" width="18.42578125" customWidth="1"/>
    <col min="9" max="9" width="18.28515625" customWidth="1"/>
    <col min="10" max="10" width="42.85546875" customWidth="1"/>
    <col min="11" max="11" width="16.85546875" customWidth="1"/>
    <col min="12" max="12" width="18.42578125" style="45" customWidth="1"/>
    <col min="13" max="13" width="14.5703125" customWidth="1"/>
    <col min="14" max="14" width="15.42578125" customWidth="1"/>
    <col min="15" max="15" width="11.28515625" customWidth="1"/>
    <col min="16" max="16" width="10.5703125" customWidth="1"/>
    <col min="17" max="17" width="13.85546875" customWidth="1"/>
    <col min="18" max="18" width="28.28515625" customWidth="1"/>
    <col min="19" max="19" width="19.28515625" customWidth="1"/>
  </cols>
  <sheetData>
    <row r="7" spans="3:17" ht="32.25" customHeight="1"/>
    <row r="8" spans="3:17" ht="15.75" customHeight="1">
      <c r="E8" s="186" t="s">
        <v>0</v>
      </c>
      <c r="F8" s="187"/>
      <c r="G8" s="187"/>
      <c r="H8" s="187"/>
      <c r="I8" s="183"/>
      <c r="J8" s="188" t="s">
        <v>10</v>
      </c>
      <c r="K8" s="175" t="s">
        <v>19</v>
      </c>
      <c r="L8" s="185" t="s">
        <v>58</v>
      </c>
      <c r="M8" s="185"/>
      <c r="N8" s="185"/>
      <c r="O8" s="185"/>
      <c r="P8" s="185"/>
      <c r="Q8" s="185"/>
    </row>
    <row r="9" spans="3:17" ht="41.25" customHeight="1">
      <c r="C9" s="28" t="s">
        <v>135</v>
      </c>
      <c r="E9" s="188" t="s">
        <v>1</v>
      </c>
      <c r="F9" s="175" t="s">
        <v>20</v>
      </c>
      <c r="G9" s="57" t="s">
        <v>2</v>
      </c>
      <c r="H9" s="182" t="s">
        <v>3</v>
      </c>
      <c r="I9" s="183"/>
      <c r="J9" s="189"/>
      <c r="K9" s="176"/>
      <c r="L9" s="184" t="s">
        <v>59</v>
      </c>
      <c r="M9" s="185" t="s">
        <v>60</v>
      </c>
      <c r="N9" s="185" t="s">
        <v>175</v>
      </c>
      <c r="O9" s="185" t="s">
        <v>61</v>
      </c>
      <c r="P9" s="185" t="s">
        <v>62</v>
      </c>
      <c r="Q9" s="185" t="s">
        <v>63</v>
      </c>
    </row>
    <row r="10" spans="3:17" ht="55.5" customHeight="1">
      <c r="C10" s="19" t="s">
        <v>115</v>
      </c>
      <c r="E10" s="181"/>
      <c r="F10" s="181"/>
      <c r="G10" s="58" t="s">
        <v>11</v>
      </c>
      <c r="H10" s="59" t="s">
        <v>4</v>
      </c>
      <c r="I10" s="59" t="s">
        <v>21</v>
      </c>
      <c r="J10" s="181"/>
      <c r="K10" s="177"/>
      <c r="L10" s="184"/>
      <c r="M10" s="185"/>
      <c r="N10" s="185"/>
      <c r="O10" s="185"/>
      <c r="P10" s="185"/>
      <c r="Q10" s="185"/>
    </row>
    <row r="11" spans="3:17" ht="33.75" customHeight="1">
      <c r="E11" s="188">
        <v>1</v>
      </c>
      <c r="F11" s="175"/>
      <c r="G11" s="190"/>
      <c r="H11" s="175"/>
      <c r="I11" s="175"/>
      <c r="J11" s="60"/>
      <c r="K11" s="61" t="e">
        <f>VLOOKUP(J11,Лист1!$B$2:$C$142,2,FALSE)</f>
        <v>#N/A</v>
      </c>
      <c r="L11" s="175" t="str">
        <f>VLOOKUP($C$10,Лист6!$B$3:$C$37,2,FALSE)</f>
        <v xml:space="preserve"> 1 место</v>
      </c>
      <c r="M11" s="178">
        <v>2</v>
      </c>
      <c r="N11" s="165">
        <f>VLOOKUP(L11,Лист6!$C$3:$D$37,2,FALSE)</f>
        <v>1.1679999999999999</v>
      </c>
      <c r="O11" s="165">
        <f>M11*N11/12</f>
        <v>0.19466666666666665</v>
      </c>
      <c r="P11" s="165">
        <f>Стоимость!$H$4</f>
        <v>469.42</v>
      </c>
      <c r="Q11" s="165">
        <f>ROUND(O11,2)*ROUND(P11,2)</f>
        <v>89.189800000000005</v>
      </c>
    </row>
    <row r="12" spans="3:17" ht="21" customHeight="1">
      <c r="E12" s="189"/>
      <c r="F12" s="176"/>
      <c r="G12" s="191"/>
      <c r="H12" s="176"/>
      <c r="I12" s="176"/>
      <c r="J12" s="60"/>
      <c r="K12" s="61" t="e">
        <f>VLOOKUP(J12,Лист1!$B$2:$C$142,2,FALSE)</f>
        <v>#N/A</v>
      </c>
      <c r="L12" s="176"/>
      <c r="M12" s="179"/>
      <c r="N12" s="166"/>
      <c r="O12" s="166"/>
      <c r="P12" s="166"/>
      <c r="Q12" s="166"/>
    </row>
    <row r="13" spans="3:17" ht="18" customHeight="1">
      <c r="E13" s="181"/>
      <c r="F13" s="177"/>
      <c r="G13" s="192"/>
      <c r="H13" s="177"/>
      <c r="I13" s="177"/>
      <c r="J13" s="60"/>
      <c r="K13" s="61" t="e">
        <f>VLOOKUP(J13,Лист1!$B$2:$C$142,2,FALSE)</f>
        <v>#N/A</v>
      </c>
      <c r="L13" s="177"/>
      <c r="M13" s="180"/>
      <c r="N13" s="167"/>
      <c r="O13" s="167"/>
      <c r="P13" s="167"/>
      <c r="Q13" s="167"/>
    </row>
    <row r="14" spans="3:17" ht="18" customHeight="1">
      <c r="E14" s="188">
        <v>2</v>
      </c>
      <c r="F14" s="175"/>
      <c r="G14" s="190"/>
      <c r="H14" s="175"/>
      <c r="I14" s="175"/>
      <c r="J14" s="60"/>
      <c r="K14" s="61" t="e">
        <f>VLOOKUP(J14,Лист1!$B$2:$C$142,2,FALSE)</f>
        <v>#N/A</v>
      </c>
      <c r="L14" s="175" t="str">
        <f>VLOOKUP($C$10,Лист6!$B$3:$C$37,2,FALSE)</f>
        <v xml:space="preserve"> 1 место</v>
      </c>
      <c r="M14" s="178">
        <v>3</v>
      </c>
      <c r="N14" s="165">
        <f>VLOOKUP(L14,Лист6!$C$3:$D$37,2,FALSE)</f>
        <v>1.1679999999999999</v>
      </c>
      <c r="O14" s="165">
        <f>M14*N14/12</f>
        <v>0.29199999999999998</v>
      </c>
      <c r="P14" s="165">
        <f>Стоимость!$H$4</f>
        <v>469.42</v>
      </c>
      <c r="Q14" s="165">
        <f>ROUND(O14,2)*ROUND(P14,2)</f>
        <v>136.1318</v>
      </c>
    </row>
    <row r="15" spans="3:17" ht="18" customHeight="1">
      <c r="E15" s="189"/>
      <c r="F15" s="176"/>
      <c r="G15" s="191"/>
      <c r="H15" s="176"/>
      <c r="I15" s="176"/>
      <c r="J15" s="60"/>
      <c r="K15" s="61" t="e">
        <f>VLOOKUP(J15,Лист1!$B$2:$C$142,2,FALSE)</f>
        <v>#N/A</v>
      </c>
      <c r="L15" s="176"/>
      <c r="M15" s="179"/>
      <c r="N15" s="166"/>
      <c r="O15" s="166"/>
      <c r="P15" s="166"/>
      <c r="Q15" s="166"/>
    </row>
    <row r="16" spans="3:17" ht="15.75">
      <c r="E16" s="181"/>
      <c r="F16" s="177"/>
      <c r="G16" s="192"/>
      <c r="H16" s="177"/>
      <c r="I16" s="177"/>
      <c r="J16" s="60"/>
      <c r="K16" s="61" t="e">
        <f>VLOOKUP(J16,Лист1!$B$2:$C$142,2,FALSE)</f>
        <v>#N/A</v>
      </c>
      <c r="L16" s="177"/>
      <c r="M16" s="180"/>
      <c r="N16" s="167"/>
      <c r="O16" s="167"/>
      <c r="P16" s="167"/>
      <c r="Q16" s="167"/>
    </row>
    <row r="17" spans="5:17" ht="15.75">
      <c r="E17" s="124"/>
      <c r="F17" s="125"/>
      <c r="G17" s="125"/>
      <c r="H17" s="125"/>
      <c r="I17" s="125"/>
      <c r="J17" s="126"/>
      <c r="K17" s="127"/>
      <c r="L17" s="125"/>
      <c r="M17" s="128"/>
      <c r="N17" s="129"/>
      <c r="O17" s="129"/>
      <c r="P17" s="129"/>
      <c r="Q17" s="129"/>
    </row>
    <row r="18" spans="5:17" ht="15.75">
      <c r="E18" s="124"/>
      <c r="F18" s="125"/>
      <c r="G18" s="125"/>
      <c r="H18" s="125"/>
      <c r="I18" s="125"/>
      <c r="J18" s="126"/>
      <c r="K18" s="127"/>
      <c r="L18" s="125"/>
      <c r="M18" s="128"/>
      <c r="N18" s="129"/>
      <c r="O18" s="129"/>
      <c r="P18" s="129"/>
      <c r="Q18" s="129"/>
    </row>
    <row r="19" spans="5:17" ht="18.75">
      <c r="E19" s="40"/>
      <c r="F19" s="40"/>
      <c r="G19" s="40"/>
      <c r="H19" s="40"/>
      <c r="I19" s="40"/>
      <c r="J19" s="40"/>
      <c r="K19" s="40"/>
      <c r="L19" s="46"/>
      <c r="M19" s="40"/>
      <c r="N19" s="40"/>
      <c r="O19" s="40"/>
      <c r="P19" s="40"/>
      <c r="Q19" s="40"/>
    </row>
    <row r="20" spans="5:17" ht="14.25" customHeight="1">
      <c r="E20" s="41"/>
      <c r="F20" s="41"/>
      <c r="G20" s="162" t="s">
        <v>146</v>
      </c>
      <c r="H20" s="163"/>
      <c r="I20" s="163"/>
      <c r="J20" s="164"/>
      <c r="K20" s="162" t="s">
        <v>147</v>
      </c>
      <c r="L20" s="163"/>
      <c r="M20" s="163"/>
      <c r="N20" s="163"/>
      <c r="O20" s="163"/>
      <c r="P20" s="163"/>
      <c r="Q20" s="164"/>
    </row>
    <row r="21" spans="5:17" ht="18.75">
      <c r="E21" s="40"/>
      <c r="F21" s="40"/>
      <c r="G21" s="147" t="s">
        <v>234</v>
      </c>
      <c r="H21" s="150"/>
      <c r="I21" s="150"/>
      <c r="J21" s="151"/>
      <c r="K21" s="168" t="s">
        <v>235</v>
      </c>
      <c r="L21" s="169"/>
      <c r="M21" s="169"/>
      <c r="N21" s="169"/>
      <c r="O21" s="169"/>
      <c r="P21" s="169"/>
      <c r="Q21" s="170"/>
    </row>
    <row r="22" spans="5:17" ht="18.75">
      <c r="E22" s="40"/>
      <c r="F22" s="40"/>
      <c r="G22" s="152"/>
      <c r="H22" s="153"/>
      <c r="I22" s="153"/>
      <c r="J22" s="154"/>
      <c r="K22" s="148"/>
      <c r="L22" s="171"/>
      <c r="M22" s="171"/>
      <c r="N22" s="171"/>
      <c r="O22" s="171"/>
      <c r="P22" s="171"/>
      <c r="Q22" s="172"/>
    </row>
    <row r="23" spans="5:17" ht="18.75">
      <c r="E23" s="40"/>
      <c r="F23" s="40"/>
      <c r="G23" s="152"/>
      <c r="H23" s="153"/>
      <c r="I23" s="153"/>
      <c r="J23" s="154"/>
      <c r="K23" s="148"/>
      <c r="L23" s="171"/>
      <c r="M23" s="171"/>
      <c r="N23" s="171"/>
      <c r="O23" s="171"/>
      <c r="P23" s="171"/>
      <c r="Q23" s="172"/>
    </row>
    <row r="24" spans="5:17" ht="18.75">
      <c r="E24" s="40"/>
      <c r="F24" s="40"/>
      <c r="G24" s="155"/>
      <c r="H24" s="156"/>
      <c r="I24" s="156"/>
      <c r="J24" s="157"/>
      <c r="K24" s="149"/>
      <c r="L24" s="173"/>
      <c r="M24" s="173"/>
      <c r="N24" s="173"/>
      <c r="O24" s="173"/>
      <c r="P24" s="173"/>
      <c r="Q24" s="174"/>
    </row>
    <row r="30" spans="5:17" ht="154.5" customHeight="1">
      <c r="F30" s="158" t="s">
        <v>231</v>
      </c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</row>
  </sheetData>
  <mergeCells count="40">
    <mergeCell ref="E14:E16"/>
    <mergeCell ref="F14:F16"/>
    <mergeCell ref="G14:G16"/>
    <mergeCell ref="H14:H16"/>
    <mergeCell ref="I14:I16"/>
    <mergeCell ref="E11:E13"/>
    <mergeCell ref="F11:F13"/>
    <mergeCell ref="G11:G13"/>
    <mergeCell ref="H11:H13"/>
    <mergeCell ref="I11:I13"/>
    <mergeCell ref="F9:F10"/>
    <mergeCell ref="H9:I9"/>
    <mergeCell ref="L9:L10"/>
    <mergeCell ref="L11:L13"/>
    <mergeCell ref="L8:Q8"/>
    <mergeCell ref="M9:M10"/>
    <mergeCell ref="N9:N10"/>
    <mergeCell ref="O9:O10"/>
    <mergeCell ref="P9:P10"/>
    <mergeCell ref="Q9:Q10"/>
    <mergeCell ref="E8:I8"/>
    <mergeCell ref="J8:J10"/>
    <mergeCell ref="K8:K10"/>
    <mergeCell ref="E9:E10"/>
    <mergeCell ref="M11:M13"/>
    <mergeCell ref="N11:N13"/>
    <mergeCell ref="O11:O13"/>
    <mergeCell ref="Q11:Q13"/>
    <mergeCell ref="P11:P13"/>
    <mergeCell ref="F30:Q30"/>
    <mergeCell ref="K20:Q20"/>
    <mergeCell ref="G20:J20"/>
    <mergeCell ref="G21:J24"/>
    <mergeCell ref="K21:Q24"/>
    <mergeCell ref="L14:L16"/>
    <mergeCell ref="M14:M16"/>
    <mergeCell ref="N14:N16"/>
    <mergeCell ref="O14:O16"/>
    <mergeCell ref="P14:P16"/>
    <mergeCell ref="Q14:Q16"/>
  </mergeCells>
  <conditionalFormatting sqref="K11:Q18">
    <cfRule type="containsErrors" dxfId="1" priority="3">
      <formula>ISERROR(K11)</formula>
    </cfRule>
  </conditionalFormatting>
  <conditionalFormatting sqref="P11:P18">
    <cfRule type="cellIs" dxfId="0" priority="1" operator="between">
      <formula>0</formula>
      <formula>0</formula>
    </cfRule>
  </conditionalFormatting>
  <dataValidations count="5">
    <dataValidation type="list" allowBlank="1" showInputMessage="1" showErrorMessage="1" sqref="G11 G14">
      <formula1>Районы</formula1>
    </dataValidation>
    <dataValidation type="list" allowBlank="1" showInputMessage="1" showErrorMessage="1" sqref="C10">
      <formula1>Объекты</formula1>
    </dataValidation>
    <dataValidation type="list" allowBlank="1" showInputMessage="1" showErrorMessage="1" sqref="I11:I18">
      <formula1>Контейнерный</formula1>
    </dataValidation>
    <dataValidation type="list" allowBlank="1" showInputMessage="1" showErrorMessage="1" sqref="J17:J18">
      <formula1>ТКО</formula1>
    </dataValidation>
    <dataValidation type="list" allowBlank="1" showInputMessage="1" showErrorMessage="1" sqref="J11:J16">
      <formula1>Лист1!$B$2:$B$58</formula1>
    </dataValidation>
  </dataValidations>
  <printOptions horizontalCentered="1"/>
  <pageMargins left="0.15748031496062992" right="0.15748031496062992" top="0.51181102362204722" bottom="0.74803149606299213" header="0.31496062992125984" footer="0.31496062992125984"/>
  <pageSetup paperSize="9" scale="62" orientation="landscape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FFFF00"/>
  </sheetPr>
  <dimension ref="A2:M279"/>
  <sheetViews>
    <sheetView workbookViewId="0">
      <selection activeCell="C19" sqref="C19"/>
    </sheetView>
  </sheetViews>
  <sheetFormatPr defaultRowHeight="11.25"/>
  <cols>
    <col min="1" max="1" width="11" style="3" customWidth="1"/>
    <col min="2" max="2" width="3" style="72" bestFit="1" customWidth="1"/>
    <col min="3" max="3" width="86.5703125" style="73" customWidth="1"/>
    <col min="4" max="4" width="23.85546875" style="80" customWidth="1"/>
    <col min="5" max="5" width="57.7109375" style="81" customWidth="1"/>
    <col min="6" max="6" width="33.140625" style="90" customWidth="1"/>
    <col min="7" max="7" width="9.140625" style="3"/>
    <col min="8" max="8" width="9.140625" style="3" customWidth="1"/>
    <col min="9" max="9" width="26.5703125" style="3" customWidth="1"/>
    <col min="10" max="10" width="9.140625" style="3"/>
    <col min="11" max="11" width="26.85546875" style="3" customWidth="1"/>
    <col min="12" max="12" width="9.140625" style="3"/>
    <col min="13" max="13" width="17.7109375" style="3" customWidth="1"/>
    <col min="14" max="16384" width="9.140625" style="3"/>
  </cols>
  <sheetData>
    <row r="2" spans="1:13" ht="12.75">
      <c r="A2" s="16" t="s">
        <v>12</v>
      </c>
      <c r="B2" s="71"/>
      <c r="C2" s="63" t="s">
        <v>18</v>
      </c>
      <c r="D2" s="75">
        <v>2</v>
      </c>
      <c r="E2" s="16" t="s">
        <v>56</v>
      </c>
      <c r="F2" s="83">
        <v>4</v>
      </c>
      <c r="I2" s="8"/>
      <c r="K2" s="10"/>
      <c r="M2" s="12"/>
    </row>
    <row r="3" spans="1:13" ht="12.75">
      <c r="A3" s="72" t="s">
        <v>18</v>
      </c>
      <c r="B3" s="64">
        <f t="shared" ref="B3:B34" si="0">B2+1</f>
        <v>1</v>
      </c>
      <c r="C3" s="67" t="s">
        <v>201</v>
      </c>
      <c r="D3" s="67">
        <v>73495111724</v>
      </c>
      <c r="E3" s="66" t="s">
        <v>226</v>
      </c>
      <c r="F3" s="68">
        <v>73321001724</v>
      </c>
      <c r="G3" s="9"/>
      <c r="I3" s="11"/>
      <c r="K3" s="12"/>
    </row>
    <row r="4" spans="1:13" ht="12.75">
      <c r="A4" s="1" t="s">
        <v>56</v>
      </c>
      <c r="B4" s="64">
        <f t="shared" si="0"/>
        <v>2</v>
      </c>
      <c r="C4" s="68" t="s">
        <v>183</v>
      </c>
      <c r="D4" s="67">
        <v>73121111394</v>
      </c>
      <c r="E4" s="65" t="s">
        <v>228</v>
      </c>
      <c r="F4" s="68" t="s">
        <v>149</v>
      </c>
      <c r="G4" s="9"/>
      <c r="I4" s="11"/>
      <c r="K4" s="12"/>
    </row>
    <row r="5" spans="1:13" ht="12.75">
      <c r="B5" s="64">
        <f t="shared" si="0"/>
        <v>3</v>
      </c>
      <c r="C5" s="2" t="s">
        <v>225</v>
      </c>
      <c r="D5" s="78">
        <v>73322001724</v>
      </c>
      <c r="E5" s="86" t="s">
        <v>225</v>
      </c>
      <c r="F5" s="87">
        <v>73322001724</v>
      </c>
      <c r="G5" s="9"/>
    </row>
    <row r="6" spans="1:13" ht="12.75">
      <c r="A6" s="70"/>
      <c r="B6" s="64">
        <f t="shared" si="0"/>
        <v>4</v>
      </c>
      <c r="C6" s="2" t="s">
        <v>227</v>
      </c>
      <c r="D6" s="78">
        <v>73322002725</v>
      </c>
      <c r="E6" s="88" t="s">
        <v>227</v>
      </c>
      <c r="F6" s="89">
        <v>73322002725</v>
      </c>
      <c r="G6" s="9"/>
    </row>
    <row r="7" spans="1:13" ht="22.5">
      <c r="B7" s="64">
        <f t="shared" si="0"/>
        <v>5</v>
      </c>
      <c r="C7" s="67" t="s">
        <v>179</v>
      </c>
      <c r="D7" s="67">
        <v>73120002725</v>
      </c>
      <c r="E7" s="65" t="s">
        <v>229</v>
      </c>
      <c r="F7" s="68">
        <v>73321002725</v>
      </c>
      <c r="G7" s="9"/>
    </row>
    <row r="8" spans="1:13" ht="22.5">
      <c r="A8" s="17"/>
      <c r="B8" s="64">
        <f t="shared" si="0"/>
        <v>6</v>
      </c>
      <c r="C8" s="68" t="s">
        <v>206</v>
      </c>
      <c r="D8" s="77">
        <v>73621111725</v>
      </c>
      <c r="E8" s="66" t="s">
        <v>220</v>
      </c>
      <c r="F8" s="68">
        <v>73610011725</v>
      </c>
      <c r="G8" s="9"/>
    </row>
    <row r="9" spans="1:13" ht="12.75">
      <c r="A9" s="17"/>
      <c r="B9" s="64">
        <f t="shared" si="0"/>
        <v>7</v>
      </c>
      <c r="C9" s="67" t="s">
        <v>198</v>
      </c>
      <c r="D9" s="67">
        <v>73420411724</v>
      </c>
      <c r="E9" s="65" t="s">
        <v>219</v>
      </c>
      <c r="F9" s="68">
        <v>73931101725</v>
      </c>
      <c r="G9" s="9"/>
    </row>
    <row r="10" spans="1:13" ht="22.5">
      <c r="A10" s="17"/>
      <c r="B10" s="64">
        <f t="shared" si="0"/>
        <v>8</v>
      </c>
      <c r="C10" s="67" t="s">
        <v>189</v>
      </c>
      <c r="D10" s="76">
        <v>73310002725</v>
      </c>
      <c r="E10" s="66" t="s">
        <v>224</v>
      </c>
      <c r="F10" s="68">
        <v>73610002724</v>
      </c>
      <c r="G10" s="9"/>
    </row>
    <row r="11" spans="1:13" ht="12.75">
      <c r="A11" s="17"/>
      <c r="B11" s="64">
        <f t="shared" si="0"/>
        <v>9</v>
      </c>
      <c r="C11" s="67" t="s">
        <v>178</v>
      </c>
      <c r="D11" s="76">
        <v>73120001724</v>
      </c>
      <c r="E11" s="65" t="s">
        <v>223</v>
      </c>
      <c r="F11" s="68">
        <v>73331002714</v>
      </c>
      <c r="G11" s="9"/>
    </row>
    <row r="12" spans="1:13" ht="12.75">
      <c r="A12" s="70"/>
      <c r="B12" s="64">
        <f t="shared" si="0"/>
        <v>10</v>
      </c>
      <c r="C12" s="2" t="s">
        <v>226</v>
      </c>
      <c r="D12" s="78">
        <v>73321001724</v>
      </c>
      <c r="E12" s="86" t="s">
        <v>222</v>
      </c>
      <c r="F12" s="87">
        <v>73331001714</v>
      </c>
      <c r="G12" s="9"/>
    </row>
    <row r="13" spans="1:13" ht="12.75">
      <c r="A13" s="17"/>
      <c r="B13" s="64">
        <f t="shared" si="0"/>
        <v>11</v>
      </c>
      <c r="C13" s="67" t="s">
        <v>190</v>
      </c>
      <c r="D13" s="76">
        <v>73315101724</v>
      </c>
      <c r="E13" s="65" t="s">
        <v>218</v>
      </c>
      <c r="F13" s="68">
        <v>73339001714</v>
      </c>
      <c r="G13" s="9"/>
    </row>
    <row r="14" spans="1:13" ht="12.75">
      <c r="A14" s="17"/>
      <c r="B14" s="64">
        <f t="shared" si="0"/>
        <v>12</v>
      </c>
      <c r="C14" s="67" t="s">
        <v>188</v>
      </c>
      <c r="D14" s="67">
        <v>73310001724</v>
      </c>
      <c r="E14" s="65" t="s">
        <v>221</v>
      </c>
      <c r="F14" s="68">
        <v>73339002715</v>
      </c>
      <c r="G14" s="9"/>
    </row>
    <row r="15" spans="1:13" ht="12.75">
      <c r="A15" s="17"/>
      <c r="B15" s="64">
        <f t="shared" si="0"/>
        <v>13</v>
      </c>
      <c r="C15" s="69" t="s">
        <v>200</v>
      </c>
      <c r="D15" s="76">
        <v>73420521724</v>
      </c>
      <c r="E15" s="91"/>
      <c r="F15" s="92"/>
      <c r="G15" s="9"/>
    </row>
    <row r="16" spans="1:13">
      <c r="A16" s="70"/>
      <c r="B16" s="64">
        <f t="shared" si="0"/>
        <v>14</v>
      </c>
      <c r="C16" s="38" t="s">
        <v>217</v>
      </c>
      <c r="D16" s="77">
        <v>74111912725</v>
      </c>
      <c r="E16" s="93"/>
      <c r="F16" s="51"/>
    </row>
    <row r="17" spans="1:6">
      <c r="A17" s="70"/>
      <c r="B17" s="64">
        <f t="shared" si="0"/>
        <v>15</v>
      </c>
      <c r="C17" s="38" t="s">
        <v>216</v>
      </c>
      <c r="D17" s="77">
        <v>74111911724</v>
      </c>
      <c r="E17" s="94"/>
      <c r="F17" s="95"/>
    </row>
    <row r="18" spans="1:6">
      <c r="A18" s="17"/>
      <c r="B18" s="64">
        <f t="shared" si="0"/>
        <v>16</v>
      </c>
      <c r="C18" s="67" t="s">
        <v>193</v>
      </c>
      <c r="D18" s="67">
        <v>73420101724</v>
      </c>
      <c r="E18" s="96"/>
      <c r="F18" s="95"/>
    </row>
    <row r="19" spans="1:6" ht="22.5">
      <c r="A19" s="17"/>
      <c r="B19" s="64">
        <f t="shared" si="0"/>
        <v>17</v>
      </c>
      <c r="C19" s="67" t="s">
        <v>194</v>
      </c>
      <c r="D19" s="67">
        <v>73420121725</v>
      </c>
      <c r="E19" s="96"/>
      <c r="F19" s="95"/>
    </row>
    <row r="20" spans="1:6">
      <c r="A20" s="17"/>
      <c r="B20" s="64">
        <f t="shared" si="0"/>
        <v>18</v>
      </c>
      <c r="C20" s="67" t="s">
        <v>199</v>
      </c>
      <c r="D20" s="67">
        <v>73420511724</v>
      </c>
      <c r="E20" s="94"/>
      <c r="F20" s="95"/>
    </row>
    <row r="21" spans="1:6">
      <c r="A21" s="17"/>
      <c r="B21" s="64">
        <f t="shared" si="0"/>
        <v>19</v>
      </c>
      <c r="C21" s="67" t="s">
        <v>191</v>
      </c>
      <c r="D21" s="67">
        <v>73412111724</v>
      </c>
      <c r="E21" s="96"/>
      <c r="F21" s="95"/>
    </row>
    <row r="22" spans="1:6">
      <c r="A22" s="17"/>
      <c r="B22" s="64">
        <f t="shared" si="0"/>
        <v>20</v>
      </c>
      <c r="C22" s="68" t="s">
        <v>197</v>
      </c>
      <c r="D22" s="68">
        <v>73420311724</v>
      </c>
      <c r="E22" s="96"/>
      <c r="F22" s="95"/>
    </row>
    <row r="23" spans="1:6">
      <c r="A23" s="17"/>
      <c r="B23" s="64">
        <f t="shared" si="0"/>
        <v>21</v>
      </c>
      <c r="C23" s="68" t="s">
        <v>196</v>
      </c>
      <c r="D23" s="68">
        <v>73420221724</v>
      </c>
      <c r="E23" s="96"/>
      <c r="F23" s="95"/>
    </row>
    <row r="24" spans="1:6">
      <c r="A24" s="17"/>
      <c r="B24" s="64">
        <f t="shared" si="0"/>
        <v>22</v>
      </c>
      <c r="C24" s="68" t="s">
        <v>205</v>
      </c>
      <c r="D24" s="76">
        <v>73621001724</v>
      </c>
      <c r="E24" s="94"/>
      <c r="F24" s="95"/>
    </row>
    <row r="25" spans="1:6">
      <c r="A25" s="17"/>
      <c r="B25" s="64">
        <f t="shared" si="0"/>
        <v>23</v>
      </c>
      <c r="C25" s="68" t="s">
        <v>211</v>
      </c>
      <c r="D25" s="77">
        <v>73941001724</v>
      </c>
      <c r="E25" s="96"/>
      <c r="F25" s="95"/>
    </row>
    <row r="26" spans="1:6">
      <c r="A26" s="17"/>
      <c r="B26" s="64">
        <f t="shared" si="0"/>
        <v>24</v>
      </c>
      <c r="C26" s="68" t="s">
        <v>210</v>
      </c>
      <c r="D26" s="77">
        <v>73710002725</v>
      </c>
      <c r="E26" s="96"/>
      <c r="F26" s="95"/>
    </row>
    <row r="27" spans="1:6" ht="22.5">
      <c r="A27" s="17"/>
      <c r="B27" s="64">
        <f t="shared" si="0"/>
        <v>25</v>
      </c>
      <c r="C27" s="68" t="s">
        <v>202</v>
      </c>
      <c r="D27" s="77">
        <v>73510001725</v>
      </c>
      <c r="E27" s="96"/>
      <c r="F27" s="95"/>
    </row>
    <row r="28" spans="1:6">
      <c r="A28" s="17"/>
      <c r="B28" s="64">
        <f t="shared" si="0"/>
        <v>26</v>
      </c>
      <c r="C28" s="68" t="s">
        <v>203</v>
      </c>
      <c r="D28" s="77">
        <v>73510002725</v>
      </c>
      <c r="E28" s="94"/>
      <c r="F28" s="95"/>
    </row>
    <row r="29" spans="1:6">
      <c r="A29" s="17"/>
      <c r="B29" s="64">
        <f t="shared" si="0"/>
        <v>27</v>
      </c>
      <c r="C29" s="68" t="s">
        <v>207</v>
      </c>
      <c r="D29" s="77">
        <v>73641111725</v>
      </c>
      <c r="E29" s="94"/>
      <c r="F29" s="95"/>
    </row>
    <row r="30" spans="1:6">
      <c r="A30" s="17"/>
      <c r="B30" s="64">
        <f t="shared" si="0"/>
        <v>28</v>
      </c>
      <c r="C30" s="68" t="s">
        <v>209</v>
      </c>
      <c r="D30" s="77">
        <v>73710001725</v>
      </c>
      <c r="E30" s="94"/>
      <c r="F30" s="95"/>
    </row>
    <row r="31" spans="1:6">
      <c r="A31" s="17"/>
      <c r="B31" s="64">
        <f t="shared" si="0"/>
        <v>29</v>
      </c>
      <c r="C31" s="67" t="s">
        <v>195</v>
      </c>
      <c r="D31" s="76">
        <v>73420201724</v>
      </c>
      <c r="E31" s="94"/>
      <c r="F31" s="95"/>
    </row>
    <row r="32" spans="1:6">
      <c r="A32" s="17"/>
      <c r="B32" s="64">
        <f t="shared" si="0"/>
        <v>30</v>
      </c>
      <c r="C32" s="68" t="s">
        <v>212</v>
      </c>
      <c r="D32" s="77">
        <v>73941131724</v>
      </c>
      <c r="E32" s="94"/>
      <c r="F32" s="95"/>
    </row>
    <row r="33" spans="1:6">
      <c r="A33" s="17"/>
      <c r="B33" s="64">
        <f t="shared" si="0"/>
        <v>31</v>
      </c>
      <c r="C33" s="68" t="s">
        <v>213</v>
      </c>
      <c r="D33" s="77">
        <v>73941311295</v>
      </c>
      <c r="E33" s="94"/>
      <c r="F33" s="95"/>
    </row>
    <row r="34" spans="1:6">
      <c r="A34" s="70"/>
      <c r="B34" s="64">
        <f t="shared" si="0"/>
        <v>32</v>
      </c>
      <c r="C34" s="67" t="s">
        <v>177</v>
      </c>
      <c r="D34" s="67">
        <v>73111002215</v>
      </c>
      <c r="E34" s="94"/>
      <c r="F34" s="95"/>
    </row>
    <row r="35" spans="1:6">
      <c r="B35" s="64">
        <v>1</v>
      </c>
      <c r="C35" s="67" t="s">
        <v>176</v>
      </c>
      <c r="D35" s="67">
        <v>73111001724</v>
      </c>
      <c r="E35" s="94"/>
      <c r="F35" s="95"/>
    </row>
    <row r="36" spans="1:6" ht="22.5">
      <c r="A36" s="1"/>
      <c r="B36" s="64">
        <f t="shared" ref="B36:B47" si="1">B35+1</f>
        <v>2</v>
      </c>
      <c r="C36" s="68" t="s">
        <v>204</v>
      </c>
      <c r="D36" s="77">
        <v>73515111715</v>
      </c>
      <c r="E36" s="97"/>
      <c r="F36" s="95"/>
    </row>
    <row r="37" spans="1:6">
      <c r="A37" s="17"/>
      <c r="B37" s="64">
        <f t="shared" si="1"/>
        <v>3</v>
      </c>
      <c r="C37" s="38" t="s">
        <v>214</v>
      </c>
      <c r="D37" s="77">
        <v>73942101725</v>
      </c>
      <c r="E37" s="94"/>
      <c r="F37" s="95"/>
    </row>
    <row r="38" spans="1:6">
      <c r="A38" s="17"/>
      <c r="B38" s="64">
        <f t="shared" si="1"/>
        <v>4</v>
      </c>
      <c r="C38" s="38" t="s">
        <v>215</v>
      </c>
      <c r="D38" s="77">
        <v>73942211724</v>
      </c>
      <c r="E38" s="94"/>
      <c r="F38" s="95"/>
    </row>
    <row r="39" spans="1:6">
      <c r="A39" s="17"/>
      <c r="B39" s="64">
        <f t="shared" si="1"/>
        <v>5</v>
      </c>
      <c r="C39" s="67" t="s">
        <v>181</v>
      </c>
      <c r="D39" s="67">
        <v>73120511724</v>
      </c>
      <c r="E39" s="54"/>
      <c r="F39" s="95"/>
    </row>
    <row r="40" spans="1:6">
      <c r="A40" s="17"/>
      <c r="B40" s="64">
        <f t="shared" si="1"/>
        <v>6</v>
      </c>
      <c r="C40" s="67" t="s">
        <v>180</v>
      </c>
      <c r="D40" s="67">
        <v>73120003725</v>
      </c>
      <c r="E40" s="54"/>
      <c r="F40" s="95"/>
    </row>
    <row r="41" spans="1:6" ht="22.5" customHeight="1">
      <c r="A41" s="17"/>
      <c r="B41" s="64">
        <f t="shared" si="1"/>
        <v>7</v>
      </c>
      <c r="C41" s="68" t="s">
        <v>208</v>
      </c>
      <c r="D41" s="77">
        <v>73691111424</v>
      </c>
      <c r="E41" s="54"/>
      <c r="F41" s="95"/>
    </row>
    <row r="42" spans="1:6">
      <c r="A42" s="17"/>
      <c r="B42" s="64">
        <f t="shared" si="1"/>
        <v>8</v>
      </c>
      <c r="C42" s="67" t="s">
        <v>182</v>
      </c>
      <c r="D42" s="67">
        <v>73121101724</v>
      </c>
      <c r="E42" s="54"/>
      <c r="F42" s="95"/>
    </row>
    <row r="43" spans="1:6" ht="22.5">
      <c r="A43" s="17"/>
      <c r="B43" s="64">
        <f t="shared" si="1"/>
        <v>9</v>
      </c>
      <c r="C43" s="67" t="s">
        <v>184</v>
      </c>
      <c r="D43" s="67">
        <v>73121161204</v>
      </c>
      <c r="E43" s="98"/>
      <c r="F43" s="99"/>
    </row>
    <row r="44" spans="1:6" ht="22.5">
      <c r="A44" s="17"/>
      <c r="B44" s="64">
        <f t="shared" si="1"/>
        <v>10</v>
      </c>
      <c r="C44" s="67" t="s">
        <v>185</v>
      </c>
      <c r="D44" s="67">
        <v>73121162205</v>
      </c>
      <c r="E44" s="73"/>
      <c r="F44" s="85"/>
    </row>
    <row r="45" spans="1:6">
      <c r="A45" s="17"/>
      <c r="B45" s="1">
        <f t="shared" si="1"/>
        <v>11</v>
      </c>
      <c r="C45" s="67" t="s">
        <v>186</v>
      </c>
      <c r="D45" s="67">
        <v>73130001205</v>
      </c>
      <c r="E45" s="73"/>
      <c r="F45" s="85"/>
    </row>
    <row r="46" spans="1:6">
      <c r="A46" s="17"/>
      <c r="B46" s="1">
        <f t="shared" si="1"/>
        <v>12</v>
      </c>
      <c r="C46" s="67" t="s">
        <v>187</v>
      </c>
      <c r="D46" s="67">
        <v>73130002205</v>
      </c>
      <c r="E46" s="54"/>
      <c r="F46" s="95"/>
    </row>
    <row r="47" spans="1:6">
      <c r="A47" s="17"/>
      <c r="B47" s="1">
        <f t="shared" si="1"/>
        <v>13</v>
      </c>
      <c r="C47" s="68" t="s">
        <v>192</v>
      </c>
      <c r="D47" s="68">
        <v>73413111715</v>
      </c>
      <c r="E47" s="54"/>
      <c r="F47" s="95"/>
    </row>
    <row r="48" spans="1:6">
      <c r="A48" s="108"/>
      <c r="B48" s="109"/>
      <c r="D48" s="79"/>
      <c r="E48" s="54"/>
      <c r="F48" s="95"/>
    </row>
    <row r="49" spans="4:6">
      <c r="D49" s="79"/>
      <c r="E49" s="54"/>
      <c r="F49" s="95"/>
    </row>
    <row r="50" spans="4:6">
      <c r="E50" s="54"/>
      <c r="F50" s="95"/>
    </row>
    <row r="51" spans="4:6">
      <c r="E51" s="54"/>
      <c r="F51" s="95"/>
    </row>
    <row r="52" spans="4:6">
      <c r="E52" s="54"/>
      <c r="F52" s="95"/>
    </row>
    <row r="53" spans="4:6">
      <c r="E53" s="54"/>
      <c r="F53" s="95"/>
    </row>
    <row r="54" spans="4:6">
      <c r="E54" s="54"/>
      <c r="F54" s="95"/>
    </row>
    <row r="55" spans="4:6">
      <c r="E55" s="54"/>
      <c r="F55" s="95"/>
    </row>
    <row r="56" spans="4:6">
      <c r="E56" s="54"/>
      <c r="F56" s="95"/>
    </row>
    <row r="57" spans="4:6">
      <c r="E57" s="54"/>
      <c r="F57" s="95"/>
    </row>
    <row r="58" spans="4:6">
      <c r="E58" s="54"/>
      <c r="F58" s="95"/>
    </row>
    <row r="59" spans="4:6">
      <c r="E59" s="54"/>
      <c r="F59" s="95"/>
    </row>
    <row r="60" spans="4:6">
      <c r="E60" s="100"/>
      <c r="F60" s="101"/>
    </row>
    <row r="61" spans="4:6">
      <c r="E61" s="54"/>
      <c r="F61" s="95"/>
    </row>
    <row r="62" spans="4:6">
      <c r="E62" s="54"/>
      <c r="F62" s="95"/>
    </row>
    <row r="63" spans="4:6">
      <c r="E63" s="54"/>
      <c r="F63" s="95"/>
    </row>
    <row r="64" spans="4:6">
      <c r="E64" s="54"/>
      <c r="F64" s="95"/>
    </row>
    <row r="65" spans="5:6">
      <c r="E65" s="54"/>
      <c r="F65" s="95"/>
    </row>
    <row r="66" spans="5:6">
      <c r="E66" s="54"/>
      <c r="F66" s="95"/>
    </row>
    <row r="67" spans="5:6">
      <c r="E67" s="54"/>
      <c r="F67" s="95"/>
    </row>
    <row r="68" spans="5:6">
      <c r="E68" s="54"/>
      <c r="F68" s="95"/>
    </row>
    <row r="69" spans="5:6">
      <c r="E69" s="54"/>
      <c r="F69" s="95"/>
    </row>
    <row r="70" spans="5:6">
      <c r="E70" s="54"/>
      <c r="F70" s="95"/>
    </row>
    <row r="71" spans="5:6">
      <c r="E71" s="54"/>
      <c r="F71" s="95"/>
    </row>
    <row r="72" spans="5:6">
      <c r="E72" s="54"/>
      <c r="F72" s="95"/>
    </row>
    <row r="73" spans="5:6">
      <c r="E73" s="54"/>
      <c r="F73" s="95"/>
    </row>
    <row r="74" spans="5:6">
      <c r="E74" s="54"/>
      <c r="F74" s="95"/>
    </row>
    <row r="75" spans="5:6">
      <c r="E75" s="54"/>
      <c r="F75" s="95"/>
    </row>
    <row r="76" spans="5:6">
      <c r="E76" s="54"/>
      <c r="F76" s="95"/>
    </row>
    <row r="77" spans="5:6">
      <c r="E77" s="54"/>
      <c r="F77" s="95"/>
    </row>
    <row r="78" spans="5:6">
      <c r="E78" s="54"/>
      <c r="F78" s="95"/>
    </row>
    <row r="79" spans="5:6">
      <c r="E79" s="54"/>
      <c r="F79" s="95"/>
    </row>
    <row r="80" spans="5:6">
      <c r="E80" s="54"/>
      <c r="F80" s="95"/>
    </row>
    <row r="81" spans="5:6">
      <c r="E81" s="54"/>
      <c r="F81" s="95"/>
    </row>
    <row r="82" spans="5:6">
      <c r="E82" s="54"/>
      <c r="F82" s="95"/>
    </row>
    <row r="83" spans="5:6">
      <c r="E83" s="54"/>
      <c r="F83" s="95"/>
    </row>
    <row r="84" spans="5:6">
      <c r="E84" s="54"/>
      <c r="F84" s="95"/>
    </row>
    <row r="85" spans="5:6">
      <c r="E85" s="54"/>
      <c r="F85" s="95"/>
    </row>
    <row r="86" spans="5:6">
      <c r="E86" s="54"/>
      <c r="F86" s="95"/>
    </row>
    <row r="87" spans="5:6">
      <c r="E87" s="54"/>
      <c r="F87" s="95"/>
    </row>
    <row r="88" spans="5:6">
      <c r="E88" s="54"/>
      <c r="F88" s="95"/>
    </row>
    <row r="89" spans="5:6">
      <c r="E89" s="54"/>
      <c r="F89" s="95"/>
    </row>
    <row r="90" spans="5:6">
      <c r="E90" s="54"/>
      <c r="F90" s="95"/>
    </row>
    <row r="91" spans="5:6">
      <c r="E91" s="54"/>
      <c r="F91" s="95"/>
    </row>
    <row r="92" spans="5:6">
      <c r="E92" s="54"/>
      <c r="F92" s="95"/>
    </row>
    <row r="93" spans="5:6">
      <c r="E93" s="54"/>
      <c r="F93" s="95"/>
    </row>
    <row r="94" spans="5:6">
      <c r="E94" s="54"/>
      <c r="F94" s="95"/>
    </row>
    <row r="95" spans="5:6">
      <c r="E95" s="54"/>
      <c r="F95" s="95"/>
    </row>
    <row r="96" spans="5:6">
      <c r="E96" s="54"/>
      <c r="F96" s="95"/>
    </row>
    <row r="97" spans="5:6">
      <c r="E97" s="54"/>
      <c r="F97" s="95"/>
    </row>
    <row r="98" spans="5:6">
      <c r="E98" s="100"/>
      <c r="F98" s="101"/>
    </row>
    <row r="99" spans="5:6">
      <c r="E99" s="54"/>
      <c r="F99" s="95"/>
    </row>
    <row r="100" spans="5:6">
      <c r="E100" s="54"/>
      <c r="F100" s="95"/>
    </row>
    <row r="101" spans="5:6">
      <c r="E101" s="54"/>
      <c r="F101" s="95"/>
    </row>
    <row r="102" spans="5:6">
      <c r="E102" s="54"/>
      <c r="F102" s="95"/>
    </row>
    <row r="103" spans="5:6">
      <c r="E103" s="98"/>
      <c r="F103" s="99"/>
    </row>
    <row r="104" spans="5:6">
      <c r="E104" s="98"/>
      <c r="F104" s="99"/>
    </row>
    <row r="105" spans="5:6">
      <c r="E105" s="98"/>
      <c r="F105" s="99"/>
    </row>
    <row r="106" spans="5:6">
      <c r="E106" s="98"/>
      <c r="F106" s="99"/>
    </row>
    <row r="107" spans="5:6">
      <c r="E107" s="98"/>
      <c r="F107" s="99"/>
    </row>
    <row r="108" spans="5:6">
      <c r="E108" s="98"/>
      <c r="F108" s="99"/>
    </row>
    <row r="109" spans="5:6">
      <c r="E109" s="98"/>
      <c r="F109" s="99"/>
    </row>
    <row r="110" spans="5:6">
      <c r="E110" s="98"/>
      <c r="F110" s="99"/>
    </row>
    <row r="111" spans="5:6">
      <c r="E111" s="98"/>
      <c r="F111" s="99"/>
    </row>
    <row r="112" spans="5:6">
      <c r="E112" s="98"/>
      <c r="F112" s="99"/>
    </row>
    <row r="113" spans="5:6">
      <c r="E113" s="98"/>
      <c r="F113" s="99"/>
    </row>
    <row r="114" spans="5:6">
      <c r="E114" s="98"/>
      <c r="F114" s="99"/>
    </row>
    <row r="115" spans="5:6">
      <c r="E115" s="98"/>
      <c r="F115" s="99"/>
    </row>
    <row r="116" spans="5:6">
      <c r="E116" s="98"/>
      <c r="F116" s="99"/>
    </row>
    <row r="117" spans="5:6">
      <c r="E117" s="98"/>
      <c r="F117" s="99"/>
    </row>
    <row r="118" spans="5:6">
      <c r="E118" s="98"/>
      <c r="F118" s="99"/>
    </row>
    <row r="119" spans="5:6">
      <c r="E119" s="98"/>
      <c r="F119" s="99"/>
    </row>
    <row r="120" spans="5:6">
      <c r="E120" s="98"/>
      <c r="F120" s="99"/>
    </row>
    <row r="121" spans="5:6">
      <c r="E121" s="98"/>
      <c r="F121" s="99"/>
    </row>
    <row r="122" spans="5:6">
      <c r="E122" s="98"/>
      <c r="F122" s="99"/>
    </row>
    <row r="123" spans="5:6">
      <c r="E123" s="98"/>
      <c r="F123" s="99"/>
    </row>
    <row r="124" spans="5:6">
      <c r="E124" s="98"/>
      <c r="F124" s="99"/>
    </row>
    <row r="125" spans="5:6">
      <c r="E125" s="98"/>
      <c r="F125" s="99"/>
    </row>
    <row r="126" spans="5:6">
      <c r="E126" s="98"/>
      <c r="F126" s="99"/>
    </row>
    <row r="127" spans="5:6">
      <c r="E127" s="98"/>
      <c r="F127" s="99"/>
    </row>
    <row r="128" spans="5:6">
      <c r="E128" s="98"/>
      <c r="F128" s="99"/>
    </row>
    <row r="129" spans="5:6">
      <c r="E129" s="98"/>
      <c r="F129" s="99"/>
    </row>
    <row r="130" spans="5:6">
      <c r="E130" s="98"/>
      <c r="F130" s="99"/>
    </row>
    <row r="131" spans="5:6">
      <c r="E131" s="98"/>
      <c r="F131" s="99"/>
    </row>
    <row r="132" spans="5:6">
      <c r="F132" s="84"/>
    </row>
    <row r="133" spans="5:6">
      <c r="F133" s="84"/>
    </row>
    <row r="134" spans="5:6">
      <c r="F134" s="84"/>
    </row>
    <row r="135" spans="5:6">
      <c r="F135" s="84"/>
    </row>
    <row r="136" spans="5:6">
      <c r="F136" s="84"/>
    </row>
    <row r="137" spans="5:6">
      <c r="F137" s="84"/>
    </row>
    <row r="138" spans="5:6">
      <c r="F138" s="84"/>
    </row>
    <row r="139" spans="5:6">
      <c r="F139" s="84"/>
    </row>
    <row r="140" spans="5:6">
      <c r="F140" s="84"/>
    </row>
    <row r="141" spans="5:6">
      <c r="F141" s="84"/>
    </row>
    <row r="142" spans="5:6">
      <c r="F142" s="84"/>
    </row>
    <row r="143" spans="5:6">
      <c r="F143" s="84"/>
    </row>
    <row r="144" spans="5:6">
      <c r="F144" s="84"/>
    </row>
    <row r="145" spans="6:6">
      <c r="F145" s="84"/>
    </row>
    <row r="146" spans="6:6">
      <c r="F146" s="84"/>
    </row>
    <row r="147" spans="6:6">
      <c r="F147" s="84"/>
    </row>
    <row r="148" spans="6:6">
      <c r="F148" s="84"/>
    </row>
    <row r="149" spans="6:6">
      <c r="F149" s="84"/>
    </row>
    <row r="150" spans="6:6">
      <c r="F150" s="84"/>
    </row>
    <row r="151" spans="6:6">
      <c r="F151" s="84"/>
    </row>
    <row r="152" spans="6:6">
      <c r="F152" s="84"/>
    </row>
    <row r="153" spans="6:6">
      <c r="F153" s="84"/>
    </row>
    <row r="154" spans="6:6">
      <c r="F154" s="84"/>
    </row>
    <row r="155" spans="6:6">
      <c r="F155" s="84"/>
    </row>
    <row r="156" spans="6:6">
      <c r="F156" s="84"/>
    </row>
    <row r="157" spans="6:6">
      <c r="F157" s="84"/>
    </row>
    <row r="158" spans="6:6">
      <c r="F158" s="84"/>
    </row>
    <row r="159" spans="6:6">
      <c r="F159" s="84"/>
    </row>
    <row r="160" spans="6:6">
      <c r="F160" s="84"/>
    </row>
    <row r="161" spans="6:6">
      <c r="F161" s="84"/>
    </row>
    <row r="162" spans="6:6">
      <c r="F162" s="84"/>
    </row>
    <row r="163" spans="6:6">
      <c r="F163" s="84"/>
    </row>
    <row r="164" spans="6:6">
      <c r="F164" s="84"/>
    </row>
    <row r="165" spans="6:6">
      <c r="F165" s="84"/>
    </row>
    <row r="166" spans="6:6">
      <c r="F166" s="84"/>
    </row>
    <row r="167" spans="6:6">
      <c r="F167" s="84"/>
    </row>
    <row r="168" spans="6:6">
      <c r="F168" s="84"/>
    </row>
    <row r="169" spans="6:6">
      <c r="F169" s="84"/>
    </row>
    <row r="170" spans="6:6">
      <c r="F170" s="84"/>
    </row>
    <row r="171" spans="6:6">
      <c r="F171" s="84"/>
    </row>
    <row r="172" spans="6:6">
      <c r="F172" s="84"/>
    </row>
    <row r="173" spans="6:6">
      <c r="F173" s="84"/>
    </row>
    <row r="174" spans="6:6">
      <c r="F174" s="84"/>
    </row>
    <row r="175" spans="6:6">
      <c r="F175" s="84"/>
    </row>
    <row r="176" spans="6:6">
      <c r="F176" s="84"/>
    </row>
    <row r="177" spans="6:6">
      <c r="F177" s="84"/>
    </row>
    <row r="178" spans="6:6">
      <c r="F178" s="84"/>
    </row>
    <row r="179" spans="6:6">
      <c r="F179" s="84"/>
    </row>
    <row r="180" spans="6:6">
      <c r="F180" s="84"/>
    </row>
    <row r="181" spans="6:6">
      <c r="F181" s="84"/>
    </row>
    <row r="182" spans="6:6">
      <c r="F182" s="84"/>
    </row>
    <row r="183" spans="6:6">
      <c r="F183" s="84"/>
    </row>
    <row r="184" spans="6:6">
      <c r="F184" s="84"/>
    </row>
    <row r="185" spans="6:6">
      <c r="F185" s="84"/>
    </row>
    <row r="186" spans="6:6">
      <c r="F186" s="84"/>
    </row>
    <row r="187" spans="6:6">
      <c r="F187" s="84"/>
    </row>
    <row r="188" spans="6:6">
      <c r="F188" s="84"/>
    </row>
    <row r="189" spans="6:6">
      <c r="F189" s="84"/>
    </row>
    <row r="190" spans="6:6">
      <c r="F190" s="84"/>
    </row>
    <row r="191" spans="6:6">
      <c r="F191" s="84"/>
    </row>
    <row r="192" spans="6:6">
      <c r="F192" s="84"/>
    </row>
    <row r="193" spans="6:6">
      <c r="F193" s="84"/>
    </row>
    <row r="194" spans="6:6">
      <c r="F194" s="84"/>
    </row>
    <row r="195" spans="6:6">
      <c r="F195" s="84"/>
    </row>
    <row r="196" spans="6:6">
      <c r="F196" s="84"/>
    </row>
    <row r="197" spans="6:6">
      <c r="F197" s="84"/>
    </row>
    <row r="198" spans="6:6">
      <c r="F198" s="84"/>
    </row>
    <row r="199" spans="6:6">
      <c r="F199" s="84"/>
    </row>
    <row r="200" spans="6:6">
      <c r="F200" s="84"/>
    </row>
    <row r="201" spans="6:6">
      <c r="F201" s="84"/>
    </row>
    <row r="202" spans="6:6">
      <c r="F202" s="84"/>
    </row>
    <row r="203" spans="6:6">
      <c r="F203" s="84"/>
    </row>
    <row r="204" spans="6:6">
      <c r="F204" s="84"/>
    </row>
    <row r="205" spans="6:6">
      <c r="F205" s="84"/>
    </row>
    <row r="206" spans="6:6">
      <c r="F206" s="84"/>
    </row>
    <row r="207" spans="6:6">
      <c r="F207" s="84"/>
    </row>
    <row r="208" spans="6:6">
      <c r="F208" s="84"/>
    </row>
    <row r="209" spans="6:6">
      <c r="F209" s="84"/>
    </row>
    <row r="210" spans="6:6">
      <c r="F210" s="84"/>
    </row>
    <row r="211" spans="6:6">
      <c r="F211" s="84"/>
    </row>
    <row r="212" spans="6:6">
      <c r="F212" s="84"/>
    </row>
    <row r="213" spans="6:6">
      <c r="F213" s="84"/>
    </row>
    <row r="214" spans="6:6">
      <c r="F214" s="84"/>
    </row>
    <row r="215" spans="6:6">
      <c r="F215" s="84"/>
    </row>
    <row r="216" spans="6:6">
      <c r="F216" s="84"/>
    </row>
    <row r="217" spans="6:6">
      <c r="F217" s="84"/>
    </row>
    <row r="218" spans="6:6">
      <c r="F218" s="84"/>
    </row>
    <row r="219" spans="6:6">
      <c r="F219" s="84"/>
    </row>
    <row r="220" spans="6:6">
      <c r="F220" s="84"/>
    </row>
    <row r="221" spans="6:6">
      <c r="F221" s="84"/>
    </row>
    <row r="222" spans="6:6">
      <c r="F222" s="84"/>
    </row>
    <row r="223" spans="6:6">
      <c r="F223" s="84"/>
    </row>
    <row r="224" spans="6:6">
      <c r="F224" s="84"/>
    </row>
    <row r="225" spans="6:6">
      <c r="F225" s="84"/>
    </row>
    <row r="226" spans="6:6">
      <c r="F226" s="84"/>
    </row>
    <row r="227" spans="6:6">
      <c r="F227" s="84"/>
    </row>
    <row r="228" spans="6:6">
      <c r="F228" s="84"/>
    </row>
    <row r="229" spans="6:6">
      <c r="F229" s="84"/>
    </row>
    <row r="230" spans="6:6">
      <c r="F230" s="84"/>
    </row>
    <row r="231" spans="6:6">
      <c r="F231" s="84"/>
    </row>
    <row r="232" spans="6:6">
      <c r="F232" s="84"/>
    </row>
    <row r="233" spans="6:6">
      <c r="F233" s="84"/>
    </row>
    <row r="234" spans="6:6">
      <c r="F234" s="84"/>
    </row>
    <row r="235" spans="6:6">
      <c r="F235" s="84"/>
    </row>
    <row r="236" spans="6:6">
      <c r="F236" s="84"/>
    </row>
    <row r="237" spans="6:6">
      <c r="F237" s="84"/>
    </row>
    <row r="238" spans="6:6">
      <c r="F238" s="84"/>
    </row>
    <row r="239" spans="6:6">
      <c r="F239" s="84"/>
    </row>
    <row r="240" spans="6:6">
      <c r="F240" s="84"/>
    </row>
    <row r="241" spans="6:6">
      <c r="F241" s="84"/>
    </row>
    <row r="242" spans="6:6">
      <c r="F242" s="84"/>
    </row>
    <row r="243" spans="6:6">
      <c r="F243" s="84"/>
    </row>
    <row r="244" spans="6:6">
      <c r="F244" s="84"/>
    </row>
    <row r="245" spans="6:6">
      <c r="F245" s="84"/>
    </row>
    <row r="246" spans="6:6">
      <c r="F246" s="84"/>
    </row>
    <row r="247" spans="6:6">
      <c r="F247" s="84"/>
    </row>
    <row r="248" spans="6:6">
      <c r="F248" s="84"/>
    </row>
    <row r="249" spans="6:6">
      <c r="F249" s="84"/>
    </row>
    <row r="250" spans="6:6">
      <c r="F250" s="84"/>
    </row>
    <row r="251" spans="6:6">
      <c r="F251" s="84"/>
    </row>
    <row r="252" spans="6:6">
      <c r="F252" s="84"/>
    </row>
    <row r="253" spans="6:6">
      <c r="F253" s="84"/>
    </row>
    <row r="254" spans="6:6">
      <c r="F254" s="84"/>
    </row>
    <row r="255" spans="6:6">
      <c r="F255" s="84"/>
    </row>
    <row r="256" spans="6:6">
      <c r="F256" s="84"/>
    </row>
    <row r="257" spans="6:6">
      <c r="F257" s="84"/>
    </row>
    <row r="258" spans="6:6">
      <c r="F258" s="84"/>
    </row>
    <row r="259" spans="6:6">
      <c r="F259" s="84"/>
    </row>
    <row r="260" spans="6:6">
      <c r="F260" s="84"/>
    </row>
    <row r="261" spans="6:6">
      <c r="F261" s="84"/>
    </row>
    <row r="262" spans="6:6">
      <c r="F262" s="84"/>
    </row>
    <row r="263" spans="6:6">
      <c r="F263" s="84"/>
    </row>
    <row r="264" spans="6:6">
      <c r="F264" s="84"/>
    </row>
    <row r="265" spans="6:6">
      <c r="F265" s="84"/>
    </row>
    <row r="266" spans="6:6">
      <c r="F266" s="84"/>
    </row>
    <row r="267" spans="6:6">
      <c r="F267" s="84"/>
    </row>
    <row r="268" spans="6:6">
      <c r="F268" s="84"/>
    </row>
    <row r="269" spans="6:6">
      <c r="F269" s="84"/>
    </row>
    <row r="270" spans="6:6">
      <c r="F270" s="84"/>
    </row>
    <row r="271" spans="6:6">
      <c r="F271" s="84"/>
    </row>
    <row r="272" spans="6:6">
      <c r="F272" s="84"/>
    </row>
    <row r="273" spans="6:6">
      <c r="F273" s="84"/>
    </row>
    <row r="274" spans="6:6">
      <c r="F274" s="84"/>
    </row>
    <row r="275" spans="6:6">
      <c r="F275" s="84"/>
    </row>
    <row r="276" spans="6:6">
      <c r="F276" s="84"/>
    </row>
    <row r="277" spans="6:6">
      <c r="F277" s="84"/>
    </row>
    <row r="278" spans="6:6">
      <c r="F278" s="84"/>
    </row>
    <row r="279" spans="6:6">
      <c r="F279" s="84"/>
    </row>
  </sheetData>
  <sheetProtection sheet="1" objects="1" scenarios="1" formatCells="0" formatColumns="0" formatRows="0" insertColumns="0" insertRows="0" insertHyperlinks="0" deleteColumns="0" deleteRows="0" sort="0" autoFilter="0" pivotTables="0"/>
  <autoFilter ref="C2:C47">
    <sortState ref="A3:F103">
      <sortCondition ref="C2:C48"/>
    </sortState>
  </autoFilter>
  <sortState ref="A4:F280">
    <sortCondition ref="E1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2"/>
  <dimension ref="E1:I30"/>
  <sheetViews>
    <sheetView workbookViewId="0">
      <selection activeCell="E2" sqref="E2"/>
    </sheetView>
  </sheetViews>
  <sheetFormatPr defaultRowHeight="15"/>
  <cols>
    <col min="5" max="5" width="22.85546875" customWidth="1"/>
    <col min="7" max="7" width="23.7109375" customWidth="1"/>
    <col min="9" max="9" width="18.28515625" customWidth="1"/>
  </cols>
  <sheetData>
    <row r="1" spans="5:9">
      <c r="I1" s="18"/>
    </row>
    <row r="2" spans="5:9">
      <c r="E2" s="5" t="s">
        <v>14</v>
      </c>
      <c r="G2" s="7" t="s">
        <v>15</v>
      </c>
      <c r="I2" s="12"/>
    </row>
    <row r="3" spans="5:9">
      <c r="E3" s="113">
        <v>0.25</v>
      </c>
      <c r="G3" s="6" t="s">
        <v>16</v>
      </c>
      <c r="I3" s="12"/>
    </row>
    <row r="4" spans="5:9">
      <c r="E4" s="42">
        <v>0.36</v>
      </c>
      <c r="G4" s="6" t="s">
        <v>17</v>
      </c>
      <c r="I4" s="12"/>
    </row>
    <row r="5" spans="5:9">
      <c r="E5" s="4">
        <v>0.4</v>
      </c>
      <c r="G5" s="11"/>
      <c r="I5" s="12"/>
    </row>
    <row r="6" spans="5:9">
      <c r="E6" s="4">
        <v>0.5</v>
      </c>
      <c r="G6" s="11"/>
      <c r="I6" s="12"/>
    </row>
    <row r="7" spans="5:9">
      <c r="E7" s="4">
        <v>0.6</v>
      </c>
      <c r="G7" s="11"/>
      <c r="I7" s="12"/>
    </row>
    <row r="8" spans="5:9">
      <c r="E8" s="4">
        <v>0.65</v>
      </c>
      <c r="G8" s="11"/>
      <c r="I8" s="12"/>
    </row>
    <row r="9" spans="5:9">
      <c r="E9" s="4">
        <v>0.66</v>
      </c>
      <c r="G9" s="11"/>
      <c r="I9" s="12"/>
    </row>
    <row r="10" spans="5:9">
      <c r="E10" s="4">
        <v>0.7</v>
      </c>
      <c r="I10" s="12"/>
    </row>
    <row r="11" spans="5:9">
      <c r="E11" s="4">
        <v>0.75</v>
      </c>
      <c r="I11" s="18"/>
    </row>
    <row r="12" spans="5:9">
      <c r="E12" s="4">
        <v>0.77</v>
      </c>
      <c r="I12" s="18"/>
    </row>
    <row r="13" spans="5:9">
      <c r="E13" s="4">
        <v>0.79</v>
      </c>
      <c r="I13" s="18"/>
    </row>
    <row r="14" spans="5:9">
      <c r="E14" s="4">
        <v>0.8</v>
      </c>
      <c r="I14" s="18"/>
    </row>
    <row r="15" spans="5:9">
      <c r="E15" s="4">
        <v>0.83</v>
      </c>
      <c r="I15" s="18"/>
    </row>
    <row r="16" spans="5:9">
      <c r="E16" s="4">
        <v>0.85</v>
      </c>
      <c r="I16" s="18"/>
    </row>
    <row r="17" spans="5:9">
      <c r="E17" s="4">
        <v>0.87</v>
      </c>
      <c r="I17" s="18"/>
    </row>
    <row r="18" spans="5:9">
      <c r="E18" s="4">
        <v>0.88</v>
      </c>
      <c r="I18" s="18"/>
    </row>
    <row r="19" spans="5:9">
      <c r="E19" s="4">
        <v>0.9</v>
      </c>
      <c r="I19" s="18"/>
    </row>
    <row r="20" spans="5:9">
      <c r="E20" s="4">
        <v>0.92</v>
      </c>
      <c r="I20" s="18"/>
    </row>
    <row r="21" spans="5:9">
      <c r="E21" s="4">
        <v>0.95</v>
      </c>
      <c r="I21" s="18"/>
    </row>
    <row r="22" spans="5:9">
      <c r="E22" s="4">
        <v>0.99</v>
      </c>
      <c r="I22" s="18"/>
    </row>
    <row r="23" spans="5:9">
      <c r="E23" s="4">
        <v>1</v>
      </c>
    </row>
    <row r="24" spans="5:9">
      <c r="E24" s="4">
        <v>1.1000000000000001</v>
      </c>
    </row>
    <row r="25" spans="5:9">
      <c r="E25" s="4">
        <v>1.5</v>
      </c>
    </row>
    <row r="26" spans="5:9">
      <c r="E26" s="4">
        <v>7</v>
      </c>
    </row>
    <row r="27" spans="5:9">
      <c r="E27" s="4">
        <v>8</v>
      </c>
    </row>
    <row r="28" spans="5:9">
      <c r="E28" s="4">
        <v>20</v>
      </c>
    </row>
    <row r="29" spans="5:9">
      <c r="E29" s="4" t="s">
        <v>148</v>
      </c>
    </row>
    <row r="30" spans="5:9">
      <c r="E30" s="4">
        <v>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C320"/>
  <sheetViews>
    <sheetView topLeftCell="A34" workbookViewId="0">
      <selection activeCell="B12" sqref="B12"/>
    </sheetView>
  </sheetViews>
  <sheetFormatPr defaultRowHeight="15"/>
  <cols>
    <col min="2" max="2" width="39.140625" style="112" customWidth="1"/>
    <col min="3" max="3" width="10.42578125" bestFit="1" customWidth="1"/>
  </cols>
  <sheetData>
    <row r="1" spans="2:3">
      <c r="B1" s="110" t="s">
        <v>18</v>
      </c>
      <c r="C1" s="107" t="s">
        <v>145</v>
      </c>
    </row>
    <row r="2" spans="2:3">
      <c r="B2" s="67" t="s">
        <v>201</v>
      </c>
      <c r="C2" s="67">
        <v>73495111724</v>
      </c>
    </row>
    <row r="3" spans="2:3">
      <c r="B3" s="38" t="s">
        <v>228</v>
      </c>
      <c r="C3" s="68" t="s">
        <v>149</v>
      </c>
    </row>
    <row r="4" spans="2:3" ht="33.75">
      <c r="B4" s="67" t="s">
        <v>179</v>
      </c>
      <c r="C4" s="67">
        <v>73120002725</v>
      </c>
    </row>
    <row r="5" spans="2:3" ht="22.5">
      <c r="B5" s="2" t="s">
        <v>225</v>
      </c>
      <c r="C5" s="78">
        <v>73322001724</v>
      </c>
    </row>
    <row r="6" spans="2:3" ht="23.25">
      <c r="B6" s="74" t="s">
        <v>225</v>
      </c>
      <c r="C6" s="87">
        <v>73322001724</v>
      </c>
    </row>
    <row r="7" spans="2:3" ht="22.5">
      <c r="B7" s="2" t="s">
        <v>227</v>
      </c>
      <c r="C7" s="78">
        <v>73322002725</v>
      </c>
    </row>
    <row r="8" spans="2:3" ht="23.25">
      <c r="B8" s="74" t="s">
        <v>227</v>
      </c>
      <c r="C8" s="87">
        <v>73322002725</v>
      </c>
    </row>
    <row r="9" spans="2:3" ht="22.5">
      <c r="B9" s="2" t="s">
        <v>226</v>
      </c>
      <c r="C9" s="78">
        <v>73321001724</v>
      </c>
    </row>
    <row r="10" spans="2:3" ht="22.5">
      <c r="B10" s="48" t="s">
        <v>226</v>
      </c>
      <c r="C10" s="68">
        <v>73321001724</v>
      </c>
    </row>
    <row r="11" spans="2:3" ht="22.5">
      <c r="B11" s="38" t="s">
        <v>229</v>
      </c>
      <c r="C11" s="68">
        <v>73321002725</v>
      </c>
    </row>
    <row r="12" spans="2:3">
      <c r="B12" s="67" t="s">
        <v>178</v>
      </c>
      <c r="C12" s="76">
        <v>73120001724</v>
      </c>
    </row>
    <row r="13" spans="2:3" ht="33.75">
      <c r="B13" s="67" t="s">
        <v>190</v>
      </c>
      <c r="C13" s="76">
        <v>73315101724</v>
      </c>
    </row>
    <row r="14" spans="2:3" ht="33.75">
      <c r="B14" s="67" t="s">
        <v>188</v>
      </c>
      <c r="C14" s="67">
        <v>73310001724</v>
      </c>
    </row>
    <row r="15" spans="2:3" ht="22.5">
      <c r="B15" s="67" t="s">
        <v>189</v>
      </c>
      <c r="C15" s="76">
        <v>73310002725</v>
      </c>
    </row>
    <row r="16" spans="2:3" ht="45">
      <c r="B16" s="68" t="s">
        <v>206</v>
      </c>
      <c r="C16" s="77">
        <v>73621111725</v>
      </c>
    </row>
    <row r="17" spans="2:3" ht="22.5">
      <c r="B17" s="67" t="s">
        <v>198</v>
      </c>
      <c r="C17" s="67">
        <v>73420411724</v>
      </c>
    </row>
    <row r="18" spans="2:3" ht="22.5">
      <c r="B18" s="48" t="s">
        <v>220</v>
      </c>
      <c r="C18" s="68">
        <v>73610011725</v>
      </c>
    </row>
    <row r="19" spans="2:3" ht="22.5">
      <c r="B19" s="68" t="s">
        <v>183</v>
      </c>
      <c r="C19" s="67">
        <v>73121111394</v>
      </c>
    </row>
    <row r="20" spans="2:3">
      <c r="B20" s="69" t="s">
        <v>200</v>
      </c>
      <c r="C20" s="76">
        <v>73420521724</v>
      </c>
    </row>
    <row r="21" spans="2:3" ht="22.5">
      <c r="B21" s="38" t="s">
        <v>217</v>
      </c>
      <c r="C21" s="77">
        <v>74111912725</v>
      </c>
    </row>
    <row r="22" spans="2:3" ht="22.5">
      <c r="B22" s="38" t="s">
        <v>216</v>
      </c>
      <c r="C22" s="77">
        <v>74111911724</v>
      </c>
    </row>
    <row r="23" spans="2:3" ht="22.5">
      <c r="B23" s="67" t="s">
        <v>193</v>
      </c>
      <c r="C23" s="67">
        <v>73420101724</v>
      </c>
    </row>
    <row r="24" spans="2:3" ht="33.75">
      <c r="B24" s="67" t="s">
        <v>194</v>
      </c>
      <c r="C24" s="67">
        <v>73420121725</v>
      </c>
    </row>
    <row r="25" spans="2:3">
      <c r="B25" s="67" t="s">
        <v>199</v>
      </c>
      <c r="C25" s="67">
        <v>73420511724</v>
      </c>
    </row>
    <row r="26" spans="2:3" ht="22.5">
      <c r="B26" s="67" t="s">
        <v>191</v>
      </c>
      <c r="C26" s="67">
        <v>73412111724</v>
      </c>
    </row>
    <row r="27" spans="2:3" ht="33.75">
      <c r="B27" s="68" t="s">
        <v>197</v>
      </c>
      <c r="C27" s="68">
        <v>73420311724</v>
      </c>
    </row>
    <row r="28" spans="2:3" ht="22.5">
      <c r="B28" s="68" t="s">
        <v>196</v>
      </c>
      <c r="C28" s="68">
        <v>73420221724</v>
      </c>
    </row>
    <row r="29" spans="2:3" ht="33.75">
      <c r="B29" s="68" t="s">
        <v>205</v>
      </c>
      <c r="C29" s="76">
        <v>73621001724</v>
      </c>
    </row>
    <row r="30" spans="2:3" ht="22.5">
      <c r="B30" s="38" t="s">
        <v>219</v>
      </c>
      <c r="C30" s="68">
        <v>73931101725</v>
      </c>
    </row>
    <row r="31" spans="2:3" ht="22.5">
      <c r="B31" s="68" t="s">
        <v>211</v>
      </c>
      <c r="C31" s="77">
        <v>73941001724</v>
      </c>
    </row>
    <row r="32" spans="2:3" ht="33.75">
      <c r="B32" s="68" t="s">
        <v>210</v>
      </c>
      <c r="C32" s="77">
        <v>73710002725</v>
      </c>
    </row>
    <row r="33" spans="2:3" ht="33.75">
      <c r="B33" s="68" t="s">
        <v>202</v>
      </c>
      <c r="C33" s="77">
        <v>73510001725</v>
      </c>
    </row>
    <row r="34" spans="2:3" ht="33.75">
      <c r="B34" s="68" t="s">
        <v>203</v>
      </c>
      <c r="C34" s="77">
        <v>73510002725</v>
      </c>
    </row>
    <row r="35" spans="2:3" ht="22.5">
      <c r="B35" s="68" t="s">
        <v>207</v>
      </c>
      <c r="C35" s="77">
        <v>73641111725</v>
      </c>
    </row>
    <row r="36" spans="2:3" ht="22.5">
      <c r="B36" s="68" t="s">
        <v>209</v>
      </c>
      <c r="C36" s="77">
        <v>73710001725</v>
      </c>
    </row>
    <row r="37" spans="2:3" ht="22.5">
      <c r="B37" s="67" t="s">
        <v>195</v>
      </c>
      <c r="C37" s="76">
        <v>73420201724</v>
      </c>
    </row>
    <row r="38" spans="2:3" ht="22.5">
      <c r="B38" s="68" t="s">
        <v>212</v>
      </c>
      <c r="C38" s="77">
        <v>73941131724</v>
      </c>
    </row>
    <row r="39" spans="2:3">
      <c r="B39" s="68" t="s">
        <v>213</v>
      </c>
      <c r="C39" s="77">
        <v>73941311295</v>
      </c>
    </row>
    <row r="40" spans="2:3">
      <c r="B40" s="67" t="s">
        <v>177</v>
      </c>
      <c r="C40" s="67">
        <v>73111002215</v>
      </c>
    </row>
    <row r="41" spans="2:3" ht="22.5">
      <c r="B41" s="67" t="s">
        <v>176</v>
      </c>
      <c r="C41" s="67">
        <v>73111001724</v>
      </c>
    </row>
    <row r="42" spans="2:3" ht="22.5">
      <c r="B42" s="48" t="s">
        <v>224</v>
      </c>
      <c r="C42" s="68">
        <v>73610002724</v>
      </c>
    </row>
    <row r="43" spans="2:3" ht="33.75">
      <c r="B43" s="68" t="s">
        <v>204</v>
      </c>
      <c r="C43" s="77">
        <v>73515111715</v>
      </c>
    </row>
    <row r="44" spans="2:3">
      <c r="B44" s="38" t="s">
        <v>214</v>
      </c>
      <c r="C44" s="77">
        <v>73942101725</v>
      </c>
    </row>
    <row r="45" spans="2:3" ht="22.5">
      <c r="B45" s="38" t="s">
        <v>215</v>
      </c>
      <c r="C45" s="77">
        <v>73942211724</v>
      </c>
    </row>
    <row r="46" spans="2:3" ht="22.5">
      <c r="B46" s="67" t="s">
        <v>181</v>
      </c>
      <c r="C46" s="67">
        <v>73120511724</v>
      </c>
    </row>
    <row r="47" spans="2:3">
      <c r="B47" s="67" t="s">
        <v>180</v>
      </c>
      <c r="C47" s="67">
        <v>73120003725</v>
      </c>
    </row>
    <row r="48" spans="2:3" ht="33.75">
      <c r="B48" s="68" t="s">
        <v>208</v>
      </c>
      <c r="C48" s="77">
        <v>73691111424</v>
      </c>
    </row>
    <row r="49" spans="2:3">
      <c r="B49" s="67" t="s">
        <v>182</v>
      </c>
      <c r="C49" s="67">
        <v>73121101724</v>
      </c>
    </row>
    <row r="50" spans="2:3" ht="33.75">
      <c r="B50" s="67" t="s">
        <v>184</v>
      </c>
      <c r="C50" s="67">
        <v>73121161204</v>
      </c>
    </row>
    <row r="51" spans="2:3" ht="45">
      <c r="B51" s="67" t="s">
        <v>185</v>
      </c>
      <c r="C51" s="67">
        <v>73121162205</v>
      </c>
    </row>
    <row r="52" spans="2:3" ht="22.5">
      <c r="B52" s="67" t="s">
        <v>186</v>
      </c>
      <c r="C52" s="67">
        <v>73130001205</v>
      </c>
    </row>
    <row r="53" spans="2:3" ht="22.5">
      <c r="B53" s="67" t="s">
        <v>187</v>
      </c>
      <c r="C53" s="67">
        <v>73130002205</v>
      </c>
    </row>
    <row r="54" spans="2:3" ht="22.5">
      <c r="B54" s="38" t="s">
        <v>223</v>
      </c>
      <c r="C54" s="68">
        <v>73331002714</v>
      </c>
    </row>
    <row r="55" spans="2:3">
      <c r="B55" s="74" t="s">
        <v>222</v>
      </c>
      <c r="C55" s="87">
        <v>73331001714</v>
      </c>
    </row>
    <row r="56" spans="2:3" ht="22.5">
      <c r="B56" s="68" t="s">
        <v>192</v>
      </c>
      <c r="C56" s="68">
        <v>73413111715</v>
      </c>
    </row>
    <row r="57" spans="2:3">
      <c r="B57" s="38" t="s">
        <v>218</v>
      </c>
      <c r="C57" s="68">
        <v>73339001714</v>
      </c>
    </row>
    <row r="58" spans="2:3" ht="22.5">
      <c r="B58" s="38" t="s">
        <v>221</v>
      </c>
      <c r="C58" s="68">
        <v>73339002715</v>
      </c>
    </row>
    <row r="59" spans="2:3">
      <c r="B59" s="102"/>
      <c r="C59" s="92"/>
    </row>
    <row r="60" spans="2:3">
      <c r="B60" s="56"/>
      <c r="C60" s="56"/>
    </row>
    <row r="61" spans="2:3">
      <c r="B61" s="56"/>
      <c r="C61" s="56"/>
    </row>
    <row r="62" spans="2:3">
      <c r="B62" s="56"/>
      <c r="C62" s="56"/>
    </row>
    <row r="63" spans="2:3">
      <c r="B63" s="54"/>
      <c r="C63" s="56"/>
    </row>
    <row r="64" spans="2:3">
      <c r="B64" s="54"/>
      <c r="C64" s="103"/>
    </row>
    <row r="65" spans="2:3">
      <c r="B65" s="54"/>
      <c r="C65" s="103"/>
    </row>
    <row r="66" spans="2:3">
      <c r="B66" s="54"/>
      <c r="C66" s="103"/>
    </row>
    <row r="67" spans="2:3">
      <c r="B67" s="56"/>
      <c r="C67" s="56"/>
    </row>
    <row r="68" spans="2:3">
      <c r="B68" s="56"/>
      <c r="C68" s="56"/>
    </row>
    <row r="69" spans="2:3">
      <c r="B69" s="56"/>
      <c r="C69" s="56"/>
    </row>
    <row r="70" spans="2:3">
      <c r="B70" s="56"/>
      <c r="C70" s="56"/>
    </row>
    <row r="71" spans="2:3">
      <c r="B71" s="56"/>
      <c r="C71" s="56"/>
    </row>
    <row r="72" spans="2:3">
      <c r="B72" s="56"/>
      <c r="C72" s="56"/>
    </row>
    <row r="73" spans="2:3">
      <c r="B73" s="56"/>
      <c r="C73" s="104"/>
    </row>
    <row r="74" spans="2:3">
      <c r="B74" s="54"/>
      <c r="C74" s="103"/>
    </row>
    <row r="75" spans="2:3">
      <c r="B75" s="54"/>
      <c r="C75" s="54"/>
    </row>
    <row r="76" spans="2:3">
      <c r="B76" s="56"/>
      <c r="C76" s="56"/>
    </row>
    <row r="77" spans="2:3">
      <c r="B77" s="56"/>
      <c r="C77" s="104"/>
    </row>
    <row r="78" spans="2:3">
      <c r="B78" s="56"/>
      <c r="C78" s="104"/>
    </row>
    <row r="79" spans="2:3">
      <c r="B79" s="56"/>
      <c r="C79" s="104"/>
    </row>
    <row r="80" spans="2:3">
      <c r="B80" s="56"/>
      <c r="C80" s="56"/>
    </row>
    <row r="81" spans="2:3">
      <c r="B81" s="56"/>
      <c r="C81" s="56"/>
    </row>
    <row r="82" spans="2:3">
      <c r="B82" s="54"/>
      <c r="C82" s="103"/>
    </row>
    <row r="83" spans="2:3">
      <c r="B83" s="54"/>
      <c r="C83" s="103"/>
    </row>
    <row r="84" spans="2:3">
      <c r="B84" s="54"/>
      <c r="C84" s="105"/>
    </row>
    <row r="85" spans="2:3">
      <c r="B85" s="54"/>
      <c r="C85" s="54"/>
    </row>
    <row r="86" spans="2:3">
      <c r="B86" s="54"/>
      <c r="C86" s="54"/>
    </row>
    <row r="87" spans="2:3">
      <c r="B87" s="54"/>
      <c r="C87" s="103"/>
    </row>
    <row r="88" spans="2:3">
      <c r="B88" s="54"/>
      <c r="C88" s="103"/>
    </row>
    <row r="89" spans="2:3">
      <c r="B89" s="54"/>
      <c r="C89" s="103"/>
    </row>
    <row r="90" spans="2:3">
      <c r="B90" s="56"/>
      <c r="C90" s="56"/>
    </row>
    <row r="91" spans="2:3">
      <c r="B91" s="56"/>
      <c r="C91" s="56"/>
    </row>
    <row r="92" spans="2:3">
      <c r="B92" s="54"/>
      <c r="C92" s="103"/>
    </row>
    <row r="93" spans="2:3">
      <c r="B93" s="54"/>
      <c r="C93" s="103"/>
    </row>
    <row r="94" spans="2:3">
      <c r="B94" s="54"/>
      <c r="C94" s="103"/>
    </row>
    <row r="95" spans="2:3">
      <c r="B95" s="56"/>
      <c r="C95" s="104"/>
    </row>
    <row r="96" spans="2:3">
      <c r="B96" s="54"/>
      <c r="C96" s="103"/>
    </row>
    <row r="97" spans="2:3">
      <c r="B97" s="54"/>
      <c r="C97" s="103"/>
    </row>
    <row r="98" spans="2:3">
      <c r="B98" s="54"/>
      <c r="C98" s="54"/>
    </row>
    <row r="99" spans="2:3">
      <c r="B99" s="54"/>
      <c r="C99" s="54"/>
    </row>
    <row r="100" spans="2:3">
      <c r="B100" s="56"/>
      <c r="C100" s="56"/>
    </row>
    <row r="101" spans="2:3">
      <c r="B101" s="56"/>
      <c r="C101" s="56"/>
    </row>
    <row r="102" spans="2:3">
      <c r="B102" s="106"/>
      <c r="C102" s="104"/>
    </row>
    <row r="103" spans="2:3">
      <c r="B103" s="54"/>
      <c r="C103" s="103"/>
    </row>
    <row r="104" spans="2:3">
      <c r="B104" s="54"/>
      <c r="C104" s="103"/>
    </row>
    <row r="105" spans="2:3">
      <c r="B105" s="54"/>
      <c r="C105" s="103"/>
    </row>
    <row r="106" spans="2:3">
      <c r="B106" s="54"/>
      <c r="C106" s="103"/>
    </row>
    <row r="107" spans="2:3">
      <c r="B107" s="54"/>
      <c r="C107" s="103"/>
    </row>
    <row r="108" spans="2:3">
      <c r="B108" s="54"/>
      <c r="C108" s="103"/>
    </row>
    <row r="109" spans="2:3">
      <c r="B109" s="54"/>
      <c r="C109" s="103"/>
    </row>
    <row r="110" spans="2:3">
      <c r="B110" s="56"/>
      <c r="C110" s="56"/>
    </row>
    <row r="111" spans="2:3">
      <c r="B111" s="56"/>
      <c r="C111" s="56"/>
    </row>
    <row r="112" spans="2:3">
      <c r="B112" s="56"/>
      <c r="C112" s="56"/>
    </row>
    <row r="113" spans="2:3">
      <c r="B113" s="54"/>
      <c r="C113" s="103"/>
    </row>
    <row r="114" spans="2:3">
      <c r="B114" s="54"/>
      <c r="C114" s="103"/>
    </row>
    <row r="115" spans="2:3">
      <c r="B115" s="54"/>
      <c r="C115" s="103"/>
    </row>
    <row r="116" spans="2:3">
      <c r="B116" s="54"/>
      <c r="C116" s="103"/>
    </row>
    <row r="117" spans="2:3">
      <c r="B117" s="54"/>
      <c r="C117" s="103"/>
    </row>
    <row r="118" spans="2:3">
      <c r="B118" s="54"/>
      <c r="C118" s="103"/>
    </row>
    <row r="119" spans="2:3">
      <c r="B119" s="54"/>
      <c r="C119" s="103"/>
    </row>
    <row r="120" spans="2:3">
      <c r="B120" s="54"/>
      <c r="C120" s="103"/>
    </row>
    <row r="121" spans="2:3">
      <c r="B121" s="54"/>
      <c r="C121" s="103"/>
    </row>
    <row r="122" spans="2:3">
      <c r="B122" s="54"/>
      <c r="C122" s="103"/>
    </row>
    <row r="123" spans="2:3">
      <c r="B123" s="54"/>
      <c r="C123" s="103"/>
    </row>
    <row r="124" spans="2:3">
      <c r="B124" s="54"/>
      <c r="C124" s="103"/>
    </row>
    <row r="125" spans="2:3">
      <c r="B125" s="54"/>
      <c r="C125" s="103"/>
    </row>
    <row r="126" spans="2:3">
      <c r="B126" s="56"/>
      <c r="C126" s="56"/>
    </row>
    <row r="127" spans="2:3">
      <c r="B127" s="56"/>
      <c r="C127" s="56"/>
    </row>
    <row r="128" spans="2:3">
      <c r="B128" s="54"/>
      <c r="C128" s="103"/>
    </row>
    <row r="129" spans="2:3">
      <c r="B129" s="54"/>
      <c r="C129" s="103"/>
    </row>
    <row r="130" spans="2:3">
      <c r="B130" s="54"/>
      <c r="C130" s="103"/>
    </row>
    <row r="131" spans="2:3">
      <c r="B131" s="54"/>
      <c r="C131" s="103"/>
    </row>
    <row r="132" spans="2:3">
      <c r="B132" s="56"/>
      <c r="C132" s="56"/>
    </row>
    <row r="133" spans="2:3">
      <c r="B133" s="54"/>
      <c r="C133" s="103"/>
    </row>
    <row r="134" spans="2:3">
      <c r="B134" s="54"/>
      <c r="C134" s="103"/>
    </row>
    <row r="135" spans="2:3">
      <c r="B135" s="54"/>
      <c r="C135" s="103"/>
    </row>
    <row r="136" spans="2:3">
      <c r="B136" s="54"/>
      <c r="C136" s="103"/>
    </row>
    <row r="137" spans="2:3">
      <c r="B137" s="54"/>
      <c r="C137" s="103"/>
    </row>
    <row r="138" spans="2:3">
      <c r="B138" s="54"/>
      <c r="C138" s="105"/>
    </row>
    <row r="139" spans="2:3">
      <c r="B139" s="54"/>
      <c r="C139" s="103"/>
    </row>
    <row r="140" spans="2:3">
      <c r="B140" s="54"/>
      <c r="C140" s="103"/>
    </row>
    <row r="141" spans="2:3">
      <c r="B141" s="54"/>
      <c r="C141" s="103"/>
    </row>
    <row r="142" spans="2:3">
      <c r="B142" s="54"/>
      <c r="C142" s="103"/>
    </row>
    <row r="143" spans="2:3">
      <c r="B143" s="54"/>
      <c r="C143" s="55"/>
    </row>
    <row r="144" spans="2:3">
      <c r="B144" s="49"/>
      <c r="C144" s="55"/>
    </row>
    <row r="145" spans="2:3">
      <c r="B145" s="51"/>
      <c r="C145" s="55"/>
    </row>
    <row r="146" spans="2:3">
      <c r="B146" s="51"/>
      <c r="C146" s="55"/>
    </row>
    <row r="147" spans="2:3">
      <c r="B147" s="51"/>
      <c r="C147" s="55"/>
    </row>
    <row r="148" spans="2:3">
      <c r="B148" s="51"/>
      <c r="C148" s="55"/>
    </row>
    <row r="149" spans="2:3">
      <c r="B149" s="51"/>
      <c r="C149" s="50"/>
    </row>
    <row r="150" spans="2:3">
      <c r="B150" s="51"/>
      <c r="C150" s="50"/>
    </row>
    <row r="151" spans="2:3">
      <c r="B151" s="51"/>
      <c r="C151" s="50"/>
    </row>
    <row r="152" spans="2:3">
      <c r="B152" s="51"/>
      <c r="C152" s="50"/>
    </row>
    <row r="153" spans="2:3">
      <c r="B153" s="49"/>
      <c r="C153" s="50"/>
    </row>
    <row r="154" spans="2:3">
      <c r="B154" s="49"/>
      <c r="C154" s="50"/>
    </row>
    <row r="155" spans="2:3">
      <c r="B155" s="56"/>
      <c r="C155" s="56"/>
    </row>
    <row r="156" spans="2:3">
      <c r="B156" s="56"/>
      <c r="C156" s="56"/>
    </row>
    <row r="157" spans="2:3">
      <c r="B157" s="56"/>
      <c r="C157" s="56"/>
    </row>
    <row r="158" spans="2:3">
      <c r="B158" s="51"/>
      <c r="C158" s="50"/>
    </row>
    <row r="159" spans="2:3">
      <c r="B159" s="51"/>
      <c r="C159" s="50"/>
    </row>
    <row r="160" spans="2:3">
      <c r="B160" s="51"/>
      <c r="C160" s="50"/>
    </row>
    <row r="161" spans="2:3">
      <c r="B161" s="51"/>
      <c r="C161" s="50"/>
    </row>
    <row r="162" spans="2:3">
      <c r="B162" s="49"/>
      <c r="C162" s="50"/>
    </row>
    <row r="163" spans="2:3">
      <c r="B163" s="51"/>
      <c r="C163" s="50"/>
    </row>
    <row r="164" spans="2:3">
      <c r="B164" s="51"/>
      <c r="C164" s="50"/>
    </row>
    <row r="165" spans="2:3">
      <c r="B165" s="51"/>
      <c r="C165" s="50"/>
    </row>
    <row r="166" spans="2:3">
      <c r="B166" s="51"/>
      <c r="C166" s="50"/>
    </row>
    <row r="167" spans="2:3">
      <c r="B167" s="51"/>
      <c r="C167" s="50"/>
    </row>
    <row r="168" spans="2:3">
      <c r="B168" s="51"/>
      <c r="C168" s="50"/>
    </row>
    <row r="169" spans="2:3">
      <c r="B169" s="51"/>
      <c r="C169" s="50"/>
    </row>
    <row r="170" spans="2:3">
      <c r="B170" s="51"/>
      <c r="C170" s="50"/>
    </row>
    <row r="171" spans="2:3">
      <c r="B171" s="51"/>
      <c r="C171" s="50"/>
    </row>
    <row r="172" spans="2:3">
      <c r="B172" s="111"/>
      <c r="C172" s="52"/>
    </row>
    <row r="173" spans="2:3">
      <c r="B173" s="49"/>
      <c r="C173" s="50"/>
    </row>
    <row r="174" spans="2:3">
      <c r="B174" s="49"/>
      <c r="C174" s="50"/>
    </row>
    <row r="175" spans="2:3">
      <c r="B175" s="51"/>
      <c r="C175" s="50"/>
    </row>
    <row r="176" spans="2:3">
      <c r="B176" s="51"/>
      <c r="C176" s="50"/>
    </row>
    <row r="177" spans="2:3">
      <c r="B177" s="51"/>
      <c r="C177" s="50"/>
    </row>
    <row r="178" spans="2:3">
      <c r="B178" s="51"/>
      <c r="C178" s="50"/>
    </row>
    <row r="179" spans="2:3">
      <c r="B179" s="51"/>
      <c r="C179" s="50"/>
    </row>
    <row r="180" spans="2:3">
      <c r="B180" s="51"/>
      <c r="C180" s="50"/>
    </row>
    <row r="181" spans="2:3">
      <c r="B181" s="51"/>
      <c r="C181" s="50"/>
    </row>
    <row r="182" spans="2:3">
      <c r="B182" s="51"/>
      <c r="C182" s="50"/>
    </row>
    <row r="183" spans="2:3">
      <c r="B183" s="51"/>
      <c r="C183" s="50"/>
    </row>
    <row r="184" spans="2:3">
      <c r="B184" s="51"/>
      <c r="C184" s="50"/>
    </row>
    <row r="185" spans="2:3">
      <c r="B185" s="51"/>
      <c r="C185" s="50"/>
    </row>
    <row r="186" spans="2:3">
      <c r="B186" s="51"/>
      <c r="C186" s="50"/>
    </row>
    <row r="187" spans="2:3">
      <c r="B187" s="51"/>
      <c r="C187" s="50"/>
    </row>
    <row r="188" spans="2:3">
      <c r="B188" s="51"/>
      <c r="C188" s="50"/>
    </row>
    <row r="189" spans="2:3">
      <c r="B189" s="51"/>
      <c r="C189" s="50"/>
    </row>
    <row r="190" spans="2:3">
      <c r="B190" s="51"/>
      <c r="C190" s="50"/>
    </row>
    <row r="191" spans="2:3">
      <c r="B191" s="51"/>
      <c r="C191" s="50"/>
    </row>
    <row r="192" spans="2:3">
      <c r="B192" s="51"/>
      <c r="C192" s="50"/>
    </row>
    <row r="193" spans="2:3">
      <c r="B193" s="51"/>
      <c r="C193" s="50"/>
    </row>
    <row r="194" spans="2:3">
      <c r="B194" s="51"/>
      <c r="C194" s="50"/>
    </row>
    <row r="195" spans="2:3">
      <c r="B195" s="51"/>
      <c r="C195" s="50"/>
    </row>
    <row r="196" spans="2:3">
      <c r="B196" s="49"/>
      <c r="C196" s="50"/>
    </row>
    <row r="197" spans="2:3">
      <c r="B197" s="51"/>
      <c r="C197" s="50"/>
    </row>
    <row r="198" spans="2:3">
      <c r="B198" s="51"/>
      <c r="C198" s="50"/>
    </row>
    <row r="199" spans="2:3">
      <c r="B199" s="51"/>
      <c r="C199" s="50"/>
    </row>
    <row r="200" spans="2:3">
      <c r="B200" s="51"/>
      <c r="C200" s="50"/>
    </row>
    <row r="201" spans="2:3">
      <c r="B201" s="51"/>
      <c r="C201" s="50"/>
    </row>
    <row r="202" spans="2:3">
      <c r="B202" s="53"/>
      <c r="C202" s="53"/>
    </row>
    <row r="203" spans="2:3">
      <c r="B203" s="53"/>
      <c r="C203" s="53"/>
    </row>
    <row r="204" spans="2:3">
      <c r="B204" s="51"/>
      <c r="C204" s="50"/>
    </row>
    <row r="205" spans="2:3">
      <c r="B205" s="51"/>
      <c r="C205" s="50"/>
    </row>
    <row r="206" spans="2:3">
      <c r="B206" s="51"/>
      <c r="C206" s="50"/>
    </row>
    <row r="207" spans="2:3">
      <c r="B207" s="51"/>
      <c r="C207" s="50"/>
    </row>
    <row r="208" spans="2:3">
      <c r="B208" s="51"/>
      <c r="C208" s="50"/>
    </row>
    <row r="209" spans="2:3">
      <c r="B209" s="51"/>
      <c r="C209" s="50"/>
    </row>
    <row r="210" spans="2:3">
      <c r="B210" s="49"/>
      <c r="C210" s="50"/>
    </row>
    <row r="211" spans="2:3">
      <c r="B211" s="51"/>
      <c r="C211" s="50"/>
    </row>
    <row r="212" spans="2:3">
      <c r="B212" s="49"/>
      <c r="C212" s="50"/>
    </row>
    <row r="213" spans="2:3">
      <c r="B213" s="51"/>
      <c r="C213" s="50"/>
    </row>
    <row r="214" spans="2:3">
      <c r="B214" s="51"/>
      <c r="C214" s="50"/>
    </row>
    <row r="215" spans="2:3">
      <c r="B215" s="53"/>
      <c r="C215" s="53"/>
    </row>
    <row r="216" spans="2:3">
      <c r="B216" s="51"/>
      <c r="C216" s="50"/>
    </row>
    <row r="217" spans="2:3">
      <c r="B217" s="49"/>
      <c r="C217" s="50"/>
    </row>
    <row r="218" spans="2:3">
      <c r="B218" s="54"/>
      <c r="C218" s="55"/>
    </row>
    <row r="219" spans="2:3">
      <c r="B219" s="51"/>
      <c r="C219" s="50"/>
    </row>
    <row r="220" spans="2:3">
      <c r="B220" s="51"/>
      <c r="C220" s="50"/>
    </row>
    <row r="221" spans="2:3">
      <c r="B221" s="51"/>
      <c r="C221" s="50"/>
    </row>
    <row r="222" spans="2:3">
      <c r="B222" s="51"/>
      <c r="C222" s="50"/>
    </row>
    <row r="223" spans="2:3">
      <c r="B223" s="51"/>
      <c r="C223" s="50"/>
    </row>
    <row r="224" spans="2:3">
      <c r="B224" s="51"/>
      <c r="C224" s="50"/>
    </row>
    <row r="225" spans="2:3">
      <c r="B225" s="51"/>
      <c r="C225" s="50"/>
    </row>
    <row r="226" spans="2:3">
      <c r="B226" s="51"/>
      <c r="C226" s="50"/>
    </row>
    <row r="227" spans="2:3">
      <c r="B227" s="51"/>
      <c r="C227" s="50"/>
    </row>
    <row r="228" spans="2:3">
      <c r="B228" s="51"/>
      <c r="C228" s="50"/>
    </row>
    <row r="229" spans="2:3">
      <c r="B229" s="51"/>
      <c r="C229" s="50"/>
    </row>
    <row r="230" spans="2:3">
      <c r="B230" s="51"/>
      <c r="C230" s="50"/>
    </row>
    <row r="231" spans="2:3">
      <c r="B231" s="51"/>
      <c r="C231" s="50"/>
    </row>
    <row r="232" spans="2:3">
      <c r="B232" s="51"/>
      <c r="C232" s="50"/>
    </row>
    <row r="233" spans="2:3">
      <c r="B233" s="51"/>
      <c r="C233" s="50"/>
    </row>
    <row r="234" spans="2:3">
      <c r="B234" s="51"/>
      <c r="C234" s="50"/>
    </row>
    <row r="235" spans="2:3">
      <c r="B235" s="51"/>
      <c r="C235" s="50"/>
    </row>
    <row r="236" spans="2:3">
      <c r="B236" s="51"/>
      <c r="C236" s="50"/>
    </row>
    <row r="237" spans="2:3">
      <c r="B237" s="51"/>
      <c r="C237" s="50"/>
    </row>
    <row r="238" spans="2:3">
      <c r="B238" s="51"/>
      <c r="C238" s="50"/>
    </row>
    <row r="239" spans="2:3">
      <c r="B239" s="51"/>
      <c r="C239" s="50"/>
    </row>
    <row r="240" spans="2:3">
      <c r="B240" s="51"/>
      <c r="C240" s="50"/>
    </row>
    <row r="241" spans="2:3">
      <c r="B241" s="51"/>
      <c r="C241" s="50"/>
    </row>
    <row r="242" spans="2:3">
      <c r="B242" s="51"/>
      <c r="C242" s="50"/>
    </row>
    <row r="243" spans="2:3">
      <c r="B243" s="51"/>
      <c r="C243" s="50"/>
    </row>
    <row r="244" spans="2:3">
      <c r="B244" s="51"/>
      <c r="C244" s="50"/>
    </row>
    <row r="245" spans="2:3">
      <c r="B245" s="51"/>
      <c r="C245" s="50"/>
    </row>
    <row r="246" spans="2:3">
      <c r="B246" s="51"/>
      <c r="C246" s="50"/>
    </row>
    <row r="247" spans="2:3">
      <c r="B247" s="51"/>
      <c r="C247" s="50"/>
    </row>
    <row r="248" spans="2:3">
      <c r="B248" s="51"/>
      <c r="C248" s="50"/>
    </row>
    <row r="249" spans="2:3">
      <c r="B249" s="51"/>
      <c r="C249" s="50"/>
    </row>
    <row r="250" spans="2:3">
      <c r="B250" s="51"/>
      <c r="C250" s="50"/>
    </row>
    <row r="251" spans="2:3">
      <c r="B251" s="51"/>
      <c r="C251" s="50"/>
    </row>
    <row r="252" spans="2:3">
      <c r="B252" s="51"/>
      <c r="C252" s="50"/>
    </row>
    <row r="253" spans="2:3">
      <c r="B253" s="51"/>
      <c r="C253" s="50"/>
    </row>
    <row r="254" spans="2:3">
      <c r="B254" s="51"/>
      <c r="C254" s="50"/>
    </row>
    <row r="255" spans="2:3">
      <c r="B255" s="51"/>
      <c r="C255" s="50"/>
    </row>
    <row r="256" spans="2:3">
      <c r="B256" s="51"/>
      <c r="C256" s="50"/>
    </row>
    <row r="257" spans="2:3">
      <c r="B257" s="51"/>
      <c r="C257" s="50"/>
    </row>
    <row r="258" spans="2:3">
      <c r="B258" s="49"/>
      <c r="C258" s="50"/>
    </row>
    <row r="259" spans="2:3">
      <c r="B259" s="51"/>
      <c r="C259" s="50"/>
    </row>
    <row r="260" spans="2:3">
      <c r="B260" s="51"/>
      <c r="C260" s="50"/>
    </row>
    <row r="261" spans="2:3">
      <c r="B261" s="51"/>
      <c r="C261" s="50"/>
    </row>
    <row r="262" spans="2:3">
      <c r="B262" s="51"/>
      <c r="C262" s="50"/>
    </row>
    <row r="263" spans="2:3">
      <c r="B263" s="51"/>
      <c r="C263" s="50"/>
    </row>
    <row r="264" spans="2:3">
      <c r="B264" s="51"/>
      <c r="C264" s="50"/>
    </row>
    <row r="265" spans="2:3">
      <c r="B265" s="51"/>
      <c r="C265" s="50"/>
    </row>
    <row r="266" spans="2:3">
      <c r="B266" s="51"/>
      <c r="C266" s="50"/>
    </row>
    <row r="267" spans="2:3">
      <c r="B267" s="51"/>
      <c r="C267" s="50"/>
    </row>
    <row r="268" spans="2:3">
      <c r="B268" s="51"/>
      <c r="C268" s="50"/>
    </row>
    <row r="269" spans="2:3">
      <c r="B269" s="51"/>
      <c r="C269" s="50"/>
    </row>
    <row r="270" spans="2:3">
      <c r="B270" s="51"/>
      <c r="C270" s="50"/>
    </row>
    <row r="271" spans="2:3">
      <c r="B271" s="51"/>
      <c r="C271" s="50"/>
    </row>
    <row r="272" spans="2:3">
      <c r="B272" s="51"/>
      <c r="C272" s="50"/>
    </row>
    <row r="273" spans="2:3">
      <c r="B273" s="51"/>
      <c r="C273" s="50"/>
    </row>
    <row r="274" spans="2:3">
      <c r="B274" s="51"/>
      <c r="C274" s="50"/>
    </row>
    <row r="275" spans="2:3">
      <c r="B275" s="51"/>
      <c r="C275" s="50"/>
    </row>
    <row r="276" spans="2:3">
      <c r="B276" s="51"/>
      <c r="C276" s="50"/>
    </row>
    <row r="277" spans="2:3">
      <c r="B277" s="51"/>
      <c r="C277" s="50"/>
    </row>
    <row r="278" spans="2:3">
      <c r="B278" s="51"/>
      <c r="C278" s="50"/>
    </row>
    <row r="279" spans="2:3">
      <c r="B279" s="51"/>
      <c r="C279" s="50"/>
    </row>
    <row r="280" spans="2:3">
      <c r="B280" s="51"/>
      <c r="C280" s="50"/>
    </row>
    <row r="281" spans="2:3">
      <c r="B281" s="51"/>
      <c r="C281" s="50"/>
    </row>
    <row r="282" spans="2:3">
      <c r="B282" s="51"/>
      <c r="C282" s="50"/>
    </row>
    <row r="283" spans="2:3">
      <c r="B283" s="51"/>
      <c r="C283" s="50"/>
    </row>
    <row r="284" spans="2:3">
      <c r="B284" s="51"/>
      <c r="C284" s="50"/>
    </row>
    <row r="285" spans="2:3">
      <c r="B285" s="51"/>
      <c r="C285" s="50"/>
    </row>
    <row r="286" spans="2:3">
      <c r="B286" s="51"/>
      <c r="C286" s="50"/>
    </row>
    <row r="287" spans="2:3">
      <c r="B287" s="51"/>
      <c r="C287" s="50"/>
    </row>
    <row r="288" spans="2:3">
      <c r="B288" s="51"/>
      <c r="C288" s="50"/>
    </row>
    <row r="289" spans="2:3">
      <c r="B289" s="51"/>
      <c r="C289" s="50"/>
    </row>
    <row r="290" spans="2:3">
      <c r="B290" s="51"/>
      <c r="C290" s="50"/>
    </row>
    <row r="291" spans="2:3">
      <c r="B291" s="51"/>
      <c r="C291" s="50"/>
    </row>
    <row r="292" spans="2:3">
      <c r="B292" s="51"/>
      <c r="C292" s="50"/>
    </row>
    <row r="293" spans="2:3">
      <c r="B293" s="51"/>
      <c r="C293" s="50"/>
    </row>
    <row r="294" spans="2:3">
      <c r="B294" s="51"/>
      <c r="C294" s="50"/>
    </row>
    <row r="295" spans="2:3">
      <c r="B295" s="51"/>
      <c r="C295" s="50"/>
    </row>
    <row r="296" spans="2:3">
      <c r="B296" s="51"/>
      <c r="C296" s="50"/>
    </row>
    <row r="297" spans="2:3">
      <c r="B297" s="49"/>
      <c r="C297" s="50"/>
    </row>
    <row r="298" spans="2:3">
      <c r="B298" s="51"/>
      <c r="C298" s="50"/>
    </row>
    <row r="299" spans="2:3">
      <c r="B299" s="51"/>
      <c r="C299" s="50"/>
    </row>
    <row r="300" spans="2:3">
      <c r="B300" s="51"/>
      <c r="C300" s="50"/>
    </row>
    <row r="301" spans="2:3">
      <c r="B301" s="51"/>
      <c r="C301" s="50"/>
    </row>
    <row r="302" spans="2:3">
      <c r="B302" s="49"/>
      <c r="C302" s="50"/>
    </row>
    <row r="303" spans="2:3">
      <c r="B303" s="51"/>
      <c r="C303" s="50"/>
    </row>
    <row r="304" spans="2:3">
      <c r="B304" s="51"/>
      <c r="C304" s="50"/>
    </row>
    <row r="305" spans="2:3">
      <c r="B305" s="51"/>
      <c r="C305" s="50"/>
    </row>
    <row r="306" spans="2:3">
      <c r="B306" s="51"/>
      <c r="C306" s="50"/>
    </row>
    <row r="307" spans="2:3">
      <c r="B307" s="51"/>
      <c r="C307" s="50"/>
    </row>
    <row r="308" spans="2:3">
      <c r="B308" s="49"/>
      <c r="C308" s="50"/>
    </row>
    <row r="309" spans="2:3">
      <c r="B309" s="51"/>
      <c r="C309" s="50"/>
    </row>
    <row r="310" spans="2:3">
      <c r="B310" s="51"/>
      <c r="C310" s="50"/>
    </row>
    <row r="311" spans="2:3">
      <c r="B311" s="51"/>
      <c r="C311" s="50"/>
    </row>
    <row r="312" spans="2:3">
      <c r="B312" s="51"/>
      <c r="C312" s="50"/>
    </row>
    <row r="313" spans="2:3">
      <c r="B313" s="51"/>
      <c r="C313" s="50"/>
    </row>
    <row r="314" spans="2:3">
      <c r="B314" s="51"/>
      <c r="C314" s="50"/>
    </row>
    <row r="315" spans="2:3">
      <c r="B315" s="51"/>
      <c r="C315" s="50"/>
    </row>
    <row r="316" spans="2:3">
      <c r="B316" s="51"/>
      <c r="C316" s="50"/>
    </row>
    <row r="317" spans="2:3">
      <c r="B317" s="51"/>
      <c r="C317" s="50"/>
    </row>
    <row r="318" spans="2:3">
      <c r="B318" s="51"/>
      <c r="C318" s="50"/>
    </row>
    <row r="319" spans="2:3">
      <c r="B319" s="51"/>
      <c r="C319" s="50"/>
    </row>
    <row r="320" spans="2:3">
      <c r="B320" s="51"/>
      <c r="C320" s="50"/>
    </row>
  </sheetData>
  <autoFilter ref="B1:B316">
    <sortState ref="B2:C317">
      <sortCondition ref="B1:B317"/>
    </sortState>
  </autoFilter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7:D15"/>
  <sheetViews>
    <sheetView workbookViewId="0">
      <selection activeCell="C7" sqref="C7"/>
    </sheetView>
  </sheetViews>
  <sheetFormatPr defaultRowHeight="15"/>
  <cols>
    <col min="3" max="3" width="23.28515625" customWidth="1"/>
  </cols>
  <sheetData>
    <row r="7" spans="3:4" ht="15.75">
      <c r="C7" s="15" t="s">
        <v>64</v>
      </c>
      <c r="D7" s="15"/>
    </row>
    <row r="8" spans="3:4" ht="15.75">
      <c r="C8" s="15" t="s">
        <v>65</v>
      </c>
      <c r="D8" s="15"/>
    </row>
    <row r="9" spans="3:4" ht="15.75">
      <c r="C9" s="15" t="s">
        <v>66</v>
      </c>
      <c r="D9" s="15"/>
    </row>
    <row r="10" spans="3:4" ht="15.75">
      <c r="C10" s="15" t="s">
        <v>67</v>
      </c>
      <c r="D10" s="15"/>
    </row>
    <row r="11" spans="3:4" ht="15.75">
      <c r="C11" s="15" t="s">
        <v>68</v>
      </c>
      <c r="D11" s="15"/>
    </row>
    <row r="12" spans="3:4" ht="15.75">
      <c r="C12" s="15" t="s">
        <v>69</v>
      </c>
      <c r="D12" s="15"/>
    </row>
    <row r="13" spans="3:4" ht="15.75">
      <c r="C13" s="15" t="s">
        <v>70</v>
      </c>
      <c r="D13" s="15"/>
    </row>
    <row r="14" spans="3:4" ht="15.75">
      <c r="C14" s="15" t="s">
        <v>71</v>
      </c>
      <c r="D14" s="15"/>
    </row>
    <row r="15" spans="3:4" ht="15.75">
      <c r="C15" s="15" t="s">
        <v>72</v>
      </c>
      <c r="D15" s="1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B2:E50"/>
  <sheetViews>
    <sheetView workbookViewId="0">
      <selection activeCell="F9" sqref="F9"/>
    </sheetView>
  </sheetViews>
  <sheetFormatPr defaultRowHeight="15"/>
  <cols>
    <col min="1" max="1" width="9.140625" style="22"/>
    <col min="2" max="2" width="7.140625" style="22" customWidth="1"/>
    <col min="3" max="3" width="28.7109375" style="22" customWidth="1"/>
    <col min="4" max="4" width="27.7109375" style="22" customWidth="1"/>
    <col min="5" max="5" width="18.28515625" style="22" customWidth="1"/>
    <col min="6" max="6" width="15.42578125" style="22" customWidth="1"/>
    <col min="7" max="16384" width="9.140625" style="22"/>
  </cols>
  <sheetData>
    <row r="2" spans="2:5" ht="15.75" thickBot="1"/>
    <row r="3" spans="2:5" ht="48" thickBot="1">
      <c r="B3" s="29" t="s">
        <v>73</v>
      </c>
      <c r="C3" s="27" t="s">
        <v>74</v>
      </c>
      <c r="D3" s="26" t="s">
        <v>75</v>
      </c>
      <c r="E3" s="25" t="s">
        <v>131</v>
      </c>
    </row>
    <row r="4" spans="2:5" ht="16.5" thickBot="1">
      <c r="B4" s="37">
        <v>1</v>
      </c>
      <c r="C4" s="37">
        <v>2</v>
      </c>
      <c r="D4" s="37">
        <v>3</v>
      </c>
      <c r="E4" s="37">
        <v>4</v>
      </c>
    </row>
    <row r="5" spans="2:5" ht="42" customHeight="1" thickBot="1">
      <c r="B5" s="193" t="s">
        <v>132</v>
      </c>
      <c r="C5" s="193"/>
      <c r="D5" s="193"/>
      <c r="E5" s="193"/>
    </row>
    <row r="6" spans="2:5" ht="47.25" customHeight="1" thickBot="1">
      <c r="B6" s="37" t="s">
        <v>76</v>
      </c>
      <c r="C6" s="193" t="s">
        <v>77</v>
      </c>
      <c r="D6" s="193"/>
      <c r="E6" s="193"/>
    </row>
    <row r="7" spans="2:5" ht="48" thickBot="1">
      <c r="B7" s="194"/>
      <c r="C7" s="36" t="s">
        <v>78</v>
      </c>
      <c r="D7" s="37" t="s">
        <v>64</v>
      </c>
      <c r="E7" s="37">
        <v>1.81</v>
      </c>
    </row>
    <row r="8" spans="2:5" ht="32.25" thickBot="1">
      <c r="B8" s="194"/>
      <c r="C8" s="36" t="s">
        <v>79</v>
      </c>
      <c r="D8" s="37" t="s">
        <v>64</v>
      </c>
      <c r="E8" s="37">
        <v>1.113</v>
      </c>
    </row>
    <row r="9" spans="2:5" ht="16.5" thickBot="1">
      <c r="B9" s="194"/>
      <c r="C9" s="36" t="s">
        <v>80</v>
      </c>
      <c r="D9" s="37" t="s">
        <v>64</v>
      </c>
      <c r="E9" s="37">
        <v>1.9710000000000001</v>
      </c>
    </row>
    <row r="10" spans="2:5" ht="32.25" thickBot="1">
      <c r="B10" s="194"/>
      <c r="C10" s="36" t="s">
        <v>81</v>
      </c>
      <c r="D10" s="37" t="s">
        <v>64</v>
      </c>
      <c r="E10" s="37">
        <v>1.825</v>
      </c>
    </row>
    <row r="11" spans="2:5" ht="16.5" thickBot="1">
      <c r="B11" s="37" t="s">
        <v>82</v>
      </c>
      <c r="C11" s="197" t="s">
        <v>83</v>
      </c>
      <c r="D11" s="198"/>
      <c r="E11" s="199"/>
    </row>
    <row r="12" spans="2:5" ht="32.25" thickBot="1">
      <c r="B12" s="194"/>
      <c r="C12" s="36" t="s">
        <v>84</v>
      </c>
      <c r="D12" s="37" t="s">
        <v>85</v>
      </c>
      <c r="E12" s="37">
        <v>0.161</v>
      </c>
    </row>
    <row r="13" spans="2:5" ht="16.5" thickBot="1">
      <c r="B13" s="194"/>
      <c r="C13" s="36" t="s">
        <v>86</v>
      </c>
      <c r="D13" s="37" t="s">
        <v>85</v>
      </c>
      <c r="E13" s="37">
        <v>0.36499999999999999</v>
      </c>
    </row>
    <row r="14" spans="2:5" ht="16.5" thickBot="1">
      <c r="B14" s="194"/>
      <c r="C14" s="36" t="s">
        <v>87</v>
      </c>
      <c r="D14" s="37" t="s">
        <v>85</v>
      </c>
      <c r="E14" s="37">
        <v>0.876</v>
      </c>
    </row>
    <row r="15" spans="2:5" ht="16.5" thickBot="1">
      <c r="B15" s="194"/>
      <c r="C15" s="36" t="s">
        <v>88</v>
      </c>
      <c r="D15" s="37" t="s">
        <v>85</v>
      </c>
      <c r="E15" s="37">
        <v>0.13</v>
      </c>
    </row>
    <row r="16" spans="2:5" ht="16.5" thickBot="1">
      <c r="B16" s="194"/>
      <c r="C16" s="36" t="s">
        <v>89</v>
      </c>
      <c r="D16" s="37" t="s">
        <v>85</v>
      </c>
      <c r="E16" s="37">
        <v>1.117</v>
      </c>
    </row>
    <row r="17" spans="2:5" ht="16.5" thickBot="1">
      <c r="B17" s="194"/>
      <c r="C17" s="36" t="s">
        <v>90</v>
      </c>
      <c r="D17" s="37" t="s">
        <v>85</v>
      </c>
      <c r="E17" s="37">
        <v>0.17499999999999999</v>
      </c>
    </row>
    <row r="18" spans="2:5" ht="47.25" customHeight="1" thickBot="1">
      <c r="B18" s="37" t="s">
        <v>91</v>
      </c>
      <c r="C18" s="193" t="s">
        <v>92</v>
      </c>
      <c r="D18" s="193"/>
      <c r="E18" s="193"/>
    </row>
    <row r="19" spans="2:5" ht="79.5" thickBot="1">
      <c r="B19" s="194"/>
      <c r="C19" s="36" t="s">
        <v>93</v>
      </c>
      <c r="D19" s="37" t="s">
        <v>66</v>
      </c>
      <c r="E19" s="37">
        <v>6.9349999999999996</v>
      </c>
    </row>
    <row r="20" spans="2:5" ht="16.5" thickBot="1">
      <c r="B20" s="194"/>
      <c r="C20" s="36" t="s">
        <v>94</v>
      </c>
      <c r="D20" s="37" t="s">
        <v>66</v>
      </c>
      <c r="E20" s="37">
        <v>12.96</v>
      </c>
    </row>
    <row r="21" spans="2:5" ht="32.25" thickBot="1">
      <c r="B21" s="194"/>
      <c r="C21" s="36" t="s">
        <v>95</v>
      </c>
      <c r="D21" s="37" t="s">
        <v>66</v>
      </c>
      <c r="E21" s="37">
        <v>0.876</v>
      </c>
    </row>
    <row r="22" spans="2:5" ht="16.5" thickBot="1">
      <c r="B22" s="194"/>
      <c r="C22" s="36" t="s">
        <v>96</v>
      </c>
      <c r="D22" s="193" t="s">
        <v>67</v>
      </c>
      <c r="E22" s="193">
        <v>0.27</v>
      </c>
    </row>
    <row r="23" spans="2:5" ht="32.25" thickBot="1">
      <c r="B23" s="194"/>
      <c r="C23" s="36" t="s">
        <v>97</v>
      </c>
      <c r="D23" s="193"/>
      <c r="E23" s="193"/>
    </row>
    <row r="24" spans="2:5" ht="78.75" customHeight="1" thickBot="1">
      <c r="B24" s="37" t="s">
        <v>98</v>
      </c>
      <c r="C24" s="193" t="s">
        <v>99</v>
      </c>
      <c r="D24" s="193"/>
      <c r="E24" s="193"/>
    </row>
    <row r="25" spans="2:5" ht="48" thickBot="1">
      <c r="B25" s="194"/>
      <c r="C25" s="36" t="s">
        <v>100</v>
      </c>
      <c r="D25" s="37" t="s">
        <v>68</v>
      </c>
      <c r="E25" s="37">
        <v>0.68400000000000005</v>
      </c>
    </row>
    <row r="26" spans="2:5" ht="32.25" thickBot="1">
      <c r="B26" s="194"/>
      <c r="C26" s="36" t="s">
        <v>101</v>
      </c>
      <c r="D26" s="37" t="s">
        <v>69</v>
      </c>
      <c r="E26" s="37">
        <v>0.27700000000000002</v>
      </c>
    </row>
    <row r="27" spans="2:5" ht="111" customHeight="1" thickBot="1">
      <c r="B27" s="194"/>
      <c r="C27" s="195" t="s">
        <v>133</v>
      </c>
      <c r="D27" s="37" t="s">
        <v>69</v>
      </c>
      <c r="E27" s="37">
        <v>0.65700000000000003</v>
      </c>
    </row>
    <row r="28" spans="2:5" ht="16.5" thickBot="1">
      <c r="B28" s="194"/>
      <c r="C28" s="195"/>
      <c r="D28" s="37" t="s">
        <v>70</v>
      </c>
      <c r="E28" s="37">
        <v>1.06</v>
      </c>
    </row>
    <row r="29" spans="2:5" ht="47.25" customHeight="1" thickBot="1">
      <c r="B29" s="37" t="s">
        <v>102</v>
      </c>
      <c r="C29" s="193" t="s">
        <v>103</v>
      </c>
      <c r="D29" s="193"/>
      <c r="E29" s="193"/>
    </row>
    <row r="30" spans="2:5" ht="48" thickBot="1">
      <c r="B30" s="194"/>
      <c r="C30" s="36" t="s">
        <v>104</v>
      </c>
      <c r="D30" s="37" t="s">
        <v>70</v>
      </c>
      <c r="E30" s="37">
        <v>9.1999999999999998E-2</v>
      </c>
    </row>
    <row r="31" spans="2:5" ht="16.5" thickBot="1">
      <c r="B31" s="194"/>
      <c r="C31" s="36" t="s">
        <v>105</v>
      </c>
      <c r="D31" s="37" t="s">
        <v>70</v>
      </c>
      <c r="E31" s="37">
        <v>0.114</v>
      </c>
    </row>
    <row r="32" spans="2:5" ht="16.5" thickBot="1">
      <c r="B32" s="194"/>
      <c r="C32" s="36" t="s">
        <v>106</v>
      </c>
      <c r="D32" s="37" t="s">
        <v>85</v>
      </c>
      <c r="E32" s="37">
        <v>3.2000000000000001E-2</v>
      </c>
    </row>
    <row r="33" spans="2:5" ht="16.5" thickBot="1">
      <c r="B33" s="194"/>
      <c r="C33" s="36" t="s">
        <v>107</v>
      </c>
      <c r="D33" s="37" t="s">
        <v>70</v>
      </c>
      <c r="E33" s="37">
        <v>7.0000000000000001E-3</v>
      </c>
    </row>
    <row r="34" spans="2:5" ht="32.25" thickBot="1">
      <c r="B34" s="194"/>
      <c r="C34" s="36" t="s">
        <v>108</v>
      </c>
      <c r="D34" s="37" t="s">
        <v>70</v>
      </c>
      <c r="E34" s="37">
        <v>0.307</v>
      </c>
    </row>
    <row r="35" spans="2:5" ht="32.25" thickBot="1">
      <c r="B35" s="194"/>
      <c r="C35" s="36" t="s">
        <v>109</v>
      </c>
      <c r="D35" s="37" t="s">
        <v>85</v>
      </c>
      <c r="E35" s="37">
        <v>5.6000000000000001E-2</v>
      </c>
    </row>
    <row r="36" spans="2:5" ht="31.5" customHeight="1" thickBot="1">
      <c r="B36" s="37" t="s">
        <v>110</v>
      </c>
      <c r="C36" s="193" t="s">
        <v>111</v>
      </c>
      <c r="D36" s="193"/>
      <c r="E36" s="193"/>
    </row>
    <row r="37" spans="2:5" ht="32.25" thickBot="1">
      <c r="B37" s="36"/>
      <c r="C37" s="36" t="s">
        <v>112</v>
      </c>
      <c r="D37" s="37" t="s">
        <v>70</v>
      </c>
      <c r="E37" s="37">
        <v>2.66</v>
      </c>
    </row>
    <row r="38" spans="2:5" ht="16.5" thickBot="1">
      <c r="B38" s="37" t="s">
        <v>113</v>
      </c>
      <c r="C38" s="193" t="s">
        <v>114</v>
      </c>
      <c r="D38" s="193"/>
      <c r="E38" s="193"/>
    </row>
    <row r="39" spans="2:5" ht="48" thickBot="1">
      <c r="B39" s="194"/>
      <c r="C39" s="36" t="s">
        <v>115</v>
      </c>
      <c r="D39" s="37" t="s">
        <v>70</v>
      </c>
      <c r="E39" s="37">
        <v>1.1679999999999999</v>
      </c>
    </row>
    <row r="40" spans="2:5" ht="16.5" thickBot="1">
      <c r="B40" s="194"/>
      <c r="C40" s="36" t="s">
        <v>116</v>
      </c>
      <c r="D40" s="37" t="s">
        <v>70</v>
      </c>
      <c r="E40" s="37">
        <v>1.46</v>
      </c>
    </row>
    <row r="41" spans="2:5" ht="16.5" thickBot="1">
      <c r="B41" s="194"/>
      <c r="C41" s="36" t="s">
        <v>117</v>
      </c>
      <c r="D41" s="37" t="s">
        <v>70</v>
      </c>
      <c r="E41" s="37">
        <v>1.46</v>
      </c>
    </row>
    <row r="42" spans="2:5" ht="16.5" thickBot="1">
      <c r="B42" s="194"/>
      <c r="C42" s="36" t="s">
        <v>118</v>
      </c>
      <c r="D42" s="37" t="s">
        <v>119</v>
      </c>
      <c r="E42" s="37">
        <v>1.496</v>
      </c>
    </row>
    <row r="43" spans="2:5" ht="31.5" customHeight="1" thickBot="1">
      <c r="B43" s="37" t="s">
        <v>120</v>
      </c>
      <c r="C43" s="193" t="s">
        <v>121</v>
      </c>
      <c r="D43" s="193"/>
      <c r="E43" s="193"/>
    </row>
    <row r="44" spans="2:5" ht="16.5" thickBot="1">
      <c r="B44" s="194"/>
      <c r="C44" s="36" t="s">
        <v>122</v>
      </c>
      <c r="D44" s="37" t="s">
        <v>70</v>
      </c>
      <c r="E44" s="37">
        <v>0.255</v>
      </c>
    </row>
    <row r="45" spans="2:5" ht="32.25" thickBot="1">
      <c r="B45" s="194"/>
      <c r="C45" s="36" t="s">
        <v>123</v>
      </c>
      <c r="D45" s="37" t="s">
        <v>85</v>
      </c>
      <c r="E45" s="37">
        <v>8.5999999999999993E-2</v>
      </c>
    </row>
    <row r="46" spans="2:5" ht="48" thickBot="1">
      <c r="B46" s="37" t="s">
        <v>124</v>
      </c>
      <c r="C46" s="36" t="s">
        <v>125</v>
      </c>
      <c r="D46" s="37" t="s">
        <v>126</v>
      </c>
      <c r="E46" s="37">
        <v>2.5920000000000001</v>
      </c>
    </row>
    <row r="47" spans="2:5" ht="32.25" thickBot="1">
      <c r="B47" s="37" t="s">
        <v>127</v>
      </c>
      <c r="C47" s="36" t="s">
        <v>128</v>
      </c>
      <c r="D47" s="37" t="s">
        <v>126</v>
      </c>
      <c r="E47" s="37">
        <v>0.876</v>
      </c>
    </row>
    <row r="48" spans="2:5" ht="26.25" customHeight="1" thickBot="1">
      <c r="B48" s="196" t="s">
        <v>134</v>
      </c>
      <c r="C48" s="196"/>
      <c r="D48" s="196"/>
      <c r="E48" s="196"/>
    </row>
    <row r="49" spans="2:5" ht="16.5" thickBot="1">
      <c r="B49" s="37" t="s">
        <v>76</v>
      </c>
      <c r="C49" s="36" t="s">
        <v>129</v>
      </c>
      <c r="D49" s="37" t="s">
        <v>72</v>
      </c>
      <c r="E49" s="37">
        <v>2.7</v>
      </c>
    </row>
    <row r="50" spans="2:5" ht="32.25" thickBot="1">
      <c r="B50" s="37" t="s">
        <v>82</v>
      </c>
      <c r="C50" s="36" t="s">
        <v>130</v>
      </c>
      <c r="D50" s="37" t="s">
        <v>72</v>
      </c>
      <c r="E50" s="37">
        <v>3.5</v>
      </c>
    </row>
  </sheetData>
  <sheetProtection sheet="1" objects="1" scenarios="1" formatCells="0" formatColumns="0" formatRows="0" insertColumns="0" insertRows="0" insertHyperlinks="0" deleteColumns="0" deleteRows="0"/>
  <mergeCells count="20">
    <mergeCell ref="C24:E24"/>
    <mergeCell ref="C18:E18"/>
    <mergeCell ref="C6:E6"/>
    <mergeCell ref="B5:E5"/>
    <mergeCell ref="C11:E11"/>
    <mergeCell ref="B7:B10"/>
    <mergeCell ref="B12:B17"/>
    <mergeCell ref="B19:B23"/>
    <mergeCell ref="D22:D23"/>
    <mergeCell ref="E22:E23"/>
    <mergeCell ref="B39:B42"/>
    <mergeCell ref="B44:B45"/>
    <mergeCell ref="B48:E48"/>
    <mergeCell ref="C43:E43"/>
    <mergeCell ref="C38:E38"/>
    <mergeCell ref="C36:E36"/>
    <mergeCell ref="C29:E29"/>
    <mergeCell ref="B25:B28"/>
    <mergeCell ref="B30:B35"/>
    <mergeCell ref="C27:C28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37"/>
  <sheetViews>
    <sheetView topLeftCell="A7" workbookViewId="0">
      <selection activeCell="D19" sqref="D19"/>
    </sheetView>
  </sheetViews>
  <sheetFormatPr defaultRowHeight="15"/>
  <cols>
    <col min="2" max="2" width="37.28515625" customWidth="1"/>
    <col min="3" max="3" width="38.42578125" customWidth="1"/>
    <col min="4" max="4" width="9.140625" customWidth="1"/>
  </cols>
  <sheetData>
    <row r="2" spans="2:4" ht="15.75" thickBot="1"/>
    <row r="3" spans="2:4" ht="48" thickBot="1">
      <c r="B3" s="24" t="s">
        <v>78</v>
      </c>
      <c r="C3" s="23" t="s">
        <v>64</v>
      </c>
      <c r="D3" s="47">
        <v>1.81</v>
      </c>
    </row>
    <row r="4" spans="2:4" ht="16.5" thickBot="1">
      <c r="B4" s="24" t="s">
        <v>79</v>
      </c>
      <c r="C4" s="43" t="s">
        <v>150</v>
      </c>
      <c r="D4" s="47">
        <v>1.113</v>
      </c>
    </row>
    <row r="5" spans="2:4" ht="16.5" thickBot="1">
      <c r="B5" s="24" t="s">
        <v>80</v>
      </c>
      <c r="C5" s="43" t="s">
        <v>151</v>
      </c>
      <c r="D5" s="47">
        <v>1.9710000000000001</v>
      </c>
    </row>
    <row r="6" spans="2:4" ht="32.25" thickBot="1">
      <c r="B6" s="24" t="s">
        <v>81</v>
      </c>
      <c r="C6" s="43" t="s">
        <v>152</v>
      </c>
      <c r="D6" s="47">
        <v>1.825</v>
      </c>
    </row>
    <row r="7" spans="2:4" ht="16.5" thickBot="1">
      <c r="B7" s="24" t="s">
        <v>84</v>
      </c>
      <c r="C7" s="43" t="s">
        <v>139</v>
      </c>
      <c r="D7" s="47">
        <v>0.161</v>
      </c>
    </row>
    <row r="8" spans="2:4" ht="16.5" thickBot="1">
      <c r="B8" s="24" t="s">
        <v>86</v>
      </c>
      <c r="C8" s="43" t="s">
        <v>153</v>
      </c>
      <c r="D8" s="47">
        <v>0.36499999999999999</v>
      </c>
    </row>
    <row r="9" spans="2:4" ht="16.5" thickBot="1">
      <c r="B9" s="24" t="s">
        <v>87</v>
      </c>
      <c r="C9" s="43" t="s">
        <v>154</v>
      </c>
      <c r="D9" s="47">
        <v>0.876</v>
      </c>
    </row>
    <row r="10" spans="2:4" ht="16.5" thickBot="1">
      <c r="B10" s="24" t="s">
        <v>88</v>
      </c>
      <c r="C10" s="43" t="s">
        <v>155</v>
      </c>
      <c r="D10" s="47">
        <v>0.13</v>
      </c>
    </row>
    <row r="11" spans="2:4" ht="16.5" thickBot="1">
      <c r="B11" s="24" t="s">
        <v>89</v>
      </c>
      <c r="C11" s="43" t="s">
        <v>156</v>
      </c>
      <c r="D11" s="47">
        <v>1.117</v>
      </c>
    </row>
    <row r="12" spans="2:4" ht="16.5" thickBot="1">
      <c r="B12" s="24" t="s">
        <v>90</v>
      </c>
      <c r="C12" s="43" t="s">
        <v>157</v>
      </c>
      <c r="D12" s="47">
        <v>0.17499999999999999</v>
      </c>
    </row>
    <row r="13" spans="2:4" ht="48" thickBot="1">
      <c r="B13" s="24" t="s">
        <v>93</v>
      </c>
      <c r="C13" s="23" t="s">
        <v>66</v>
      </c>
      <c r="D13" s="47">
        <v>6.9349999999999996</v>
      </c>
    </row>
    <row r="14" spans="2:4" ht="16.5" thickBot="1">
      <c r="B14" s="24" t="s">
        <v>94</v>
      </c>
      <c r="C14" s="43" t="s">
        <v>158</v>
      </c>
      <c r="D14" s="47">
        <v>12.96</v>
      </c>
    </row>
    <row r="15" spans="2:4" ht="16.5" thickBot="1">
      <c r="B15" s="24" t="s">
        <v>95</v>
      </c>
      <c r="C15" s="43" t="s">
        <v>159</v>
      </c>
      <c r="D15" s="47">
        <v>0.876</v>
      </c>
    </row>
    <row r="16" spans="2:4" ht="32.25" thickBot="1">
      <c r="B16" s="24" t="s">
        <v>136</v>
      </c>
      <c r="C16" s="21" t="s">
        <v>67</v>
      </c>
      <c r="D16" s="47">
        <v>0.27</v>
      </c>
    </row>
    <row r="17" spans="2:4" ht="32.25" thickBot="1">
      <c r="B17" s="24" t="s">
        <v>100</v>
      </c>
      <c r="C17" s="23" t="s">
        <v>68</v>
      </c>
      <c r="D17" s="47">
        <v>0.68400000000000005</v>
      </c>
    </row>
    <row r="18" spans="2:4" ht="31.5" customHeight="1" thickBot="1">
      <c r="B18" s="24" t="s">
        <v>101</v>
      </c>
      <c r="C18" s="23" t="s">
        <v>69</v>
      </c>
      <c r="D18" s="47">
        <v>0.27700000000000002</v>
      </c>
    </row>
    <row r="19" spans="2:4" ht="66" customHeight="1" thickBot="1">
      <c r="B19" s="20" t="s">
        <v>137</v>
      </c>
      <c r="C19" s="43" t="s">
        <v>160</v>
      </c>
      <c r="D19" s="47">
        <v>0.65700000000000003</v>
      </c>
    </row>
    <row r="20" spans="2:4" ht="47.25" customHeight="1" thickBot="1">
      <c r="B20" s="20" t="s">
        <v>138</v>
      </c>
      <c r="C20" s="23" t="s">
        <v>70</v>
      </c>
      <c r="D20" s="47">
        <v>1.06</v>
      </c>
    </row>
    <row r="21" spans="2:4" ht="32.25" thickBot="1">
      <c r="B21" s="24" t="s">
        <v>104</v>
      </c>
      <c r="C21" s="43" t="s">
        <v>161</v>
      </c>
      <c r="D21" s="47">
        <v>9.1999999999999998E-2</v>
      </c>
    </row>
    <row r="22" spans="2:4" ht="16.5" thickBot="1">
      <c r="B22" s="24" t="s">
        <v>105</v>
      </c>
      <c r="C22" s="43" t="s">
        <v>162</v>
      </c>
      <c r="D22" s="47">
        <v>0.114</v>
      </c>
    </row>
    <row r="23" spans="2:4" ht="16.5" thickBot="1">
      <c r="B23" s="24" t="s">
        <v>106</v>
      </c>
      <c r="C23" s="43" t="s">
        <v>163</v>
      </c>
      <c r="D23" s="47">
        <v>3.2000000000000001E-2</v>
      </c>
    </row>
    <row r="24" spans="2:4" ht="16.5" thickBot="1">
      <c r="B24" s="24" t="s">
        <v>107</v>
      </c>
      <c r="C24" s="43" t="s">
        <v>164</v>
      </c>
      <c r="D24" s="47">
        <v>7.0000000000000001E-3</v>
      </c>
    </row>
    <row r="25" spans="2:4" ht="16.5" thickBot="1">
      <c r="B25" s="24" t="s">
        <v>108</v>
      </c>
      <c r="C25" s="43" t="s">
        <v>165</v>
      </c>
      <c r="D25" s="47">
        <v>0.307</v>
      </c>
    </row>
    <row r="26" spans="2:4" ht="32.25" thickBot="1">
      <c r="B26" s="24" t="s">
        <v>109</v>
      </c>
      <c r="C26" s="43" t="s">
        <v>166</v>
      </c>
      <c r="D26" s="47">
        <v>5.6000000000000001E-2</v>
      </c>
    </row>
    <row r="27" spans="2:4" ht="32.25" thickBot="1">
      <c r="B27" s="24" t="s">
        <v>112</v>
      </c>
      <c r="C27" s="43" t="s">
        <v>167</v>
      </c>
      <c r="D27" s="47">
        <v>2.66</v>
      </c>
    </row>
    <row r="28" spans="2:4" ht="32.25" thickBot="1">
      <c r="B28" s="24" t="s">
        <v>115</v>
      </c>
      <c r="C28" s="43" t="s">
        <v>168</v>
      </c>
      <c r="D28" s="47">
        <v>1.1679999999999999</v>
      </c>
    </row>
    <row r="29" spans="2:4" ht="16.5" thickBot="1">
      <c r="B29" s="24" t="s">
        <v>116</v>
      </c>
      <c r="C29" s="44" t="s">
        <v>169</v>
      </c>
      <c r="D29" s="47">
        <v>1.46</v>
      </c>
    </row>
    <row r="30" spans="2:4" ht="16.5" thickBot="1">
      <c r="B30" s="24" t="s">
        <v>117</v>
      </c>
      <c r="C30" s="44" t="s">
        <v>170</v>
      </c>
      <c r="D30" s="47">
        <v>1.46</v>
      </c>
    </row>
    <row r="31" spans="2:4" ht="16.5" thickBot="1">
      <c r="B31" s="24" t="s">
        <v>118</v>
      </c>
      <c r="C31" s="23" t="s">
        <v>119</v>
      </c>
      <c r="D31" s="47">
        <v>1.496</v>
      </c>
    </row>
    <row r="32" spans="2:4" ht="16.5" thickBot="1">
      <c r="B32" s="24" t="s">
        <v>122</v>
      </c>
      <c r="C32" s="44" t="s">
        <v>171</v>
      </c>
      <c r="D32" s="47">
        <v>0.255</v>
      </c>
    </row>
    <row r="33" spans="2:4" ht="32.25" thickBot="1">
      <c r="B33" s="24" t="s">
        <v>123</v>
      </c>
      <c r="C33" s="44" t="s">
        <v>172</v>
      </c>
      <c r="D33" s="47">
        <v>8.5999999999999993E-2</v>
      </c>
    </row>
    <row r="34" spans="2:4" ht="32.25" thickBot="1">
      <c r="B34" s="24" t="s">
        <v>125</v>
      </c>
      <c r="C34" s="44" t="s">
        <v>126</v>
      </c>
      <c r="D34" s="47">
        <v>2.5920000000000001</v>
      </c>
    </row>
    <row r="35" spans="2:4" ht="16.5" thickBot="1">
      <c r="B35" s="24" t="s">
        <v>128</v>
      </c>
      <c r="C35" s="44" t="s">
        <v>173</v>
      </c>
      <c r="D35" s="47">
        <v>0.876</v>
      </c>
    </row>
    <row r="36" spans="2:4" ht="16.5" thickBot="1">
      <c r="B36" s="24" t="s">
        <v>129</v>
      </c>
      <c r="C36" s="44" t="s">
        <v>174</v>
      </c>
      <c r="D36" s="47">
        <v>2.7</v>
      </c>
    </row>
    <row r="37" spans="2:4" ht="16.5" thickBot="1">
      <c r="B37" s="24" t="s">
        <v>130</v>
      </c>
      <c r="C37" s="23" t="s">
        <v>72</v>
      </c>
      <c r="D37" s="47">
        <v>3.5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2:H37"/>
  <sheetViews>
    <sheetView workbookViewId="0">
      <selection activeCell="C37" sqref="C37"/>
    </sheetView>
  </sheetViews>
  <sheetFormatPr defaultRowHeight="15"/>
  <cols>
    <col min="2" max="2" width="44.85546875" customWidth="1"/>
    <col min="3" max="3" width="13.7109375" customWidth="1"/>
  </cols>
  <sheetData>
    <row r="2" spans="2:8">
      <c r="B2" s="200" t="s">
        <v>142</v>
      </c>
      <c r="C2" s="201"/>
      <c r="G2" s="202" t="s">
        <v>18</v>
      </c>
      <c r="H2" s="202"/>
    </row>
    <row r="3" spans="2:8">
      <c r="B3" s="33" t="s">
        <v>141</v>
      </c>
      <c r="C3" s="33" t="s">
        <v>140</v>
      </c>
      <c r="G3" s="34" t="s">
        <v>143</v>
      </c>
      <c r="H3" s="35" t="s">
        <v>140</v>
      </c>
    </row>
    <row r="4" spans="2:8">
      <c r="B4" s="13" t="s">
        <v>23</v>
      </c>
      <c r="C4" s="32">
        <v>539.16999999999996</v>
      </c>
      <c r="D4" s="30"/>
      <c r="G4" s="31" t="s">
        <v>144</v>
      </c>
      <c r="H4" s="31">
        <v>469.42</v>
      </c>
    </row>
    <row r="5" spans="2:8">
      <c r="B5" s="13" t="s">
        <v>26</v>
      </c>
      <c r="C5" s="32">
        <v>539.16999999999996</v>
      </c>
      <c r="D5" s="30"/>
    </row>
    <row r="6" spans="2:8">
      <c r="B6" s="13" t="s">
        <v>22</v>
      </c>
      <c r="C6" s="32">
        <v>539.16999999999996</v>
      </c>
      <c r="D6" s="30"/>
    </row>
    <row r="7" spans="2:8">
      <c r="B7" s="13" t="s">
        <v>31</v>
      </c>
      <c r="C7" s="32">
        <v>539.16999999999996</v>
      </c>
      <c r="D7" s="30"/>
    </row>
    <row r="8" spans="2:8">
      <c r="B8" s="13" t="s">
        <v>24</v>
      </c>
      <c r="C8" s="32">
        <v>539.16999999999996</v>
      </c>
      <c r="D8" s="30"/>
    </row>
    <row r="9" spans="2:8">
      <c r="B9" s="13" t="s">
        <v>54</v>
      </c>
      <c r="C9" s="32">
        <v>539.16999999999996</v>
      </c>
      <c r="D9" s="30"/>
    </row>
    <row r="10" spans="2:8">
      <c r="B10" s="13" t="s">
        <v>50</v>
      </c>
      <c r="C10" s="32">
        <v>539.16999999999996</v>
      </c>
      <c r="D10" s="30"/>
    </row>
    <row r="11" spans="2:8">
      <c r="B11" s="13" t="s">
        <v>52</v>
      </c>
      <c r="C11" s="32">
        <v>539.16999999999996</v>
      </c>
      <c r="D11" s="30"/>
    </row>
    <row r="12" spans="2:8">
      <c r="B12" s="13" t="s">
        <v>48</v>
      </c>
      <c r="C12" s="32">
        <v>539.16999999999996</v>
      </c>
    </row>
    <row r="13" spans="2:8">
      <c r="B13" s="13" t="s">
        <v>35</v>
      </c>
      <c r="C13" s="32">
        <v>539.16999999999996</v>
      </c>
    </row>
    <row r="14" spans="2:8">
      <c r="B14" s="13" t="s">
        <v>38</v>
      </c>
      <c r="C14" s="32">
        <v>539.16999999999996</v>
      </c>
    </row>
    <row r="15" spans="2:8">
      <c r="B15" s="13" t="s">
        <v>34</v>
      </c>
      <c r="C15" s="32">
        <v>539.16999999999996</v>
      </c>
    </row>
    <row r="16" spans="2:8">
      <c r="B16" s="13" t="s">
        <v>30</v>
      </c>
      <c r="C16" s="32">
        <v>539.16999999999996</v>
      </c>
    </row>
    <row r="17" spans="2:4">
      <c r="B17" s="13" t="s">
        <v>46</v>
      </c>
      <c r="C17" s="32">
        <v>539.16999999999996</v>
      </c>
    </row>
    <row r="18" spans="2:4">
      <c r="B18" s="13" t="s">
        <v>41</v>
      </c>
      <c r="C18" s="32">
        <v>539.16999999999996</v>
      </c>
    </row>
    <row r="19" spans="2:4">
      <c r="B19" s="13" t="s">
        <v>28</v>
      </c>
      <c r="C19" s="32">
        <v>539.16999999999996</v>
      </c>
    </row>
    <row r="20" spans="2:4">
      <c r="B20" s="13" t="s">
        <v>33</v>
      </c>
      <c r="C20" s="32">
        <v>539.16999999999996</v>
      </c>
    </row>
    <row r="21" spans="2:4">
      <c r="B21" s="13" t="s">
        <v>39</v>
      </c>
      <c r="C21" s="32">
        <v>539.16999999999996</v>
      </c>
    </row>
    <row r="22" spans="2:4">
      <c r="B22" s="13" t="s">
        <v>32</v>
      </c>
      <c r="C22" s="32">
        <v>539.16999999999996</v>
      </c>
    </row>
    <row r="23" spans="2:4">
      <c r="B23" s="13" t="s">
        <v>36</v>
      </c>
      <c r="C23" s="32">
        <v>539.16999999999996</v>
      </c>
    </row>
    <row r="24" spans="2:4">
      <c r="B24" s="13" t="s">
        <v>25</v>
      </c>
      <c r="C24" s="32">
        <v>539.16999999999996</v>
      </c>
    </row>
    <row r="25" spans="2:4">
      <c r="B25" s="13" t="s">
        <v>29</v>
      </c>
      <c r="C25" s="32">
        <v>539.16999999999996</v>
      </c>
      <c r="D25" s="30"/>
    </row>
    <row r="26" spans="2:4">
      <c r="B26" s="13" t="s">
        <v>27</v>
      </c>
      <c r="C26" s="32">
        <v>539.16999999999996</v>
      </c>
      <c r="D26" s="30"/>
    </row>
    <row r="27" spans="2:4" ht="30">
      <c r="B27" s="14" t="s">
        <v>55</v>
      </c>
      <c r="C27" s="32">
        <v>539.16999999999996</v>
      </c>
      <c r="D27" s="30"/>
    </row>
    <row r="28" spans="2:4">
      <c r="B28" s="13" t="s">
        <v>51</v>
      </c>
      <c r="C28" s="32">
        <v>539.16999999999996</v>
      </c>
      <c r="D28" s="30"/>
    </row>
    <row r="29" spans="2:4">
      <c r="B29" s="13" t="s">
        <v>53</v>
      </c>
      <c r="C29" s="32">
        <v>539.16999999999996</v>
      </c>
      <c r="D29" s="30"/>
    </row>
    <row r="30" spans="2:4">
      <c r="B30" s="13" t="s">
        <v>49</v>
      </c>
      <c r="C30" s="32">
        <v>539.16999999999996</v>
      </c>
      <c r="D30" s="30"/>
    </row>
    <row r="31" spans="2:4">
      <c r="B31" s="13" t="s">
        <v>42</v>
      </c>
      <c r="C31" s="32">
        <v>539.16999999999996</v>
      </c>
      <c r="D31" s="30"/>
    </row>
    <row r="32" spans="2:4">
      <c r="B32" s="13" t="s">
        <v>37</v>
      </c>
      <c r="C32" s="32">
        <v>539.16999999999996</v>
      </c>
      <c r="D32" s="30"/>
    </row>
    <row r="33" spans="2:3">
      <c r="B33" s="13" t="s">
        <v>44</v>
      </c>
      <c r="C33" s="32">
        <v>539.16999999999996</v>
      </c>
    </row>
    <row r="34" spans="2:3">
      <c r="B34" s="13" t="s">
        <v>40</v>
      </c>
      <c r="C34" s="32">
        <v>539.16999999999996</v>
      </c>
    </row>
    <row r="35" spans="2:3">
      <c r="B35" s="13" t="s">
        <v>43</v>
      </c>
      <c r="C35" s="32">
        <v>539.16999999999996</v>
      </c>
    </row>
    <row r="36" spans="2:3">
      <c r="B36" s="13" t="s">
        <v>47</v>
      </c>
      <c r="C36" s="32">
        <v>539.16999999999996</v>
      </c>
    </row>
    <row r="37" spans="2:3">
      <c r="B37" s="13" t="s">
        <v>45</v>
      </c>
      <c r="C37" s="32">
        <v>539.16999999999996</v>
      </c>
    </row>
  </sheetData>
  <autoFilter ref="B3:B37"/>
  <sortState ref="B4:C37">
    <sortCondition ref="B3"/>
  </sortState>
  <mergeCells count="2">
    <mergeCell ref="B2:C2"/>
    <mergeCell ref="G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12</vt:i4>
      </vt:variant>
    </vt:vector>
  </HeadingPairs>
  <TitlesOfParts>
    <vt:vector size="21" baseType="lpstr">
      <vt:lpstr>Объем и количество контейнеров</vt:lpstr>
      <vt:lpstr>Нормативы накопления</vt:lpstr>
      <vt:lpstr>СПРАВКА Данные по отходам</vt:lpstr>
      <vt:lpstr>Данные по контейнерам</vt:lpstr>
      <vt:lpstr>Лист1</vt:lpstr>
      <vt:lpstr>Лист3</vt:lpstr>
      <vt:lpstr>СПРАВКА Данные по нормативам</vt:lpstr>
      <vt:lpstr>Лист6</vt:lpstr>
      <vt:lpstr>Стоимость</vt:lpstr>
      <vt:lpstr>'СПРАВКА Данные по отходам'!_GoBack</vt:lpstr>
      <vt:lpstr>Вместимость_контейнеров</vt:lpstr>
      <vt:lpstr>Все_отходы</vt:lpstr>
      <vt:lpstr>Иные</vt:lpstr>
      <vt:lpstr>Контейнерный</vt:lpstr>
      <vt:lpstr>'Нормативы накопления'!Область_печати</vt:lpstr>
      <vt:lpstr>'Объем и количество контейнеров'!Область_печати</vt:lpstr>
      <vt:lpstr>Объекты</vt:lpstr>
      <vt:lpstr>Районы</vt:lpstr>
      <vt:lpstr>Расчетное</vt:lpstr>
      <vt:lpstr>Тип</vt:lpstr>
      <vt:lpstr>ТКО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2019-03-21T07:19:33Z</cp:lastPrinted>
  <dcterms:created xsi:type="dcterms:W3CDTF">2018-11-29T11:18:47Z</dcterms:created>
  <dcterms:modified xsi:type="dcterms:W3CDTF">2019-06-04T12:43:00Z</dcterms:modified>
</cp:coreProperties>
</file>